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lvia\Desktop\"/>
    </mc:Choice>
  </mc:AlternateContent>
  <xr:revisionPtr revIDLastSave="0" documentId="13_ncr:1_{41283562-91D8-4913-983C-B083A45151E2}" xr6:coauthVersionLast="47" xr6:coauthVersionMax="47" xr10:uidLastSave="{00000000-0000-0000-0000-000000000000}"/>
  <bookViews>
    <workbookView xWindow="-110" yWindow="-110" windowWidth="38620" windowHeight="21100" activeTab="3" xr2:uid="{F22DFD4D-A529-4094-AC9A-73FB104B3811}"/>
  </bookViews>
  <sheets>
    <sheet name="Table 1" sheetId="3" r:id="rId1"/>
    <sheet name="Table 2" sheetId="11" r:id="rId2"/>
    <sheet name="Table 3" sheetId="13" r:id="rId3"/>
    <sheet name="Table 4" sheetId="1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" i="1" l="1"/>
  <c r="N5" i="1"/>
  <c r="O5" i="1"/>
  <c r="P5" i="1"/>
  <c r="Q5" i="1"/>
  <c r="R5" i="1"/>
  <c r="S5" i="1"/>
  <c r="M6" i="1"/>
  <c r="N6" i="1"/>
  <c r="O6" i="1"/>
  <c r="P6" i="1"/>
  <c r="Q6" i="1"/>
  <c r="R6" i="1"/>
  <c r="S6" i="1"/>
  <c r="M7" i="1"/>
  <c r="N7" i="1"/>
  <c r="O7" i="1"/>
  <c r="P7" i="1"/>
  <c r="Q7" i="1"/>
  <c r="R7" i="1"/>
  <c r="S7" i="1"/>
  <c r="M8" i="1"/>
  <c r="N8" i="1"/>
  <c r="O8" i="1"/>
  <c r="P8" i="1"/>
  <c r="Q8" i="1"/>
  <c r="R8" i="1"/>
  <c r="S8" i="1"/>
  <c r="M9" i="1"/>
  <c r="N9" i="1"/>
  <c r="O9" i="1"/>
  <c r="P9" i="1"/>
  <c r="Q9" i="1"/>
  <c r="R9" i="1"/>
  <c r="S9" i="1"/>
  <c r="M10" i="1"/>
  <c r="N10" i="1"/>
  <c r="O10" i="1"/>
  <c r="P10" i="1"/>
  <c r="Q10" i="1"/>
  <c r="R10" i="1"/>
  <c r="S10" i="1"/>
  <c r="M11" i="1"/>
  <c r="N11" i="1"/>
  <c r="O11" i="1"/>
  <c r="P11" i="1"/>
  <c r="Q11" i="1"/>
  <c r="R11" i="1"/>
  <c r="S11" i="1"/>
  <c r="M12" i="1"/>
  <c r="N12" i="1"/>
  <c r="O12" i="1"/>
  <c r="P12" i="1"/>
  <c r="Q12" i="1"/>
  <c r="R12" i="1"/>
  <c r="S12" i="1"/>
  <c r="M13" i="1"/>
  <c r="N13" i="1"/>
  <c r="O13" i="1"/>
  <c r="P13" i="1"/>
  <c r="Q13" i="1"/>
  <c r="R13" i="1"/>
  <c r="S13" i="1"/>
  <c r="M14" i="1"/>
  <c r="N14" i="1"/>
  <c r="O14" i="1"/>
  <c r="P14" i="1"/>
  <c r="Q14" i="1"/>
  <c r="R14" i="1"/>
  <c r="S14" i="1"/>
  <c r="M15" i="1"/>
  <c r="N15" i="1"/>
  <c r="O15" i="1"/>
  <c r="P15" i="1"/>
  <c r="Q15" i="1"/>
  <c r="R15" i="1"/>
  <c r="S15" i="1"/>
  <c r="M16" i="1"/>
  <c r="N16" i="1"/>
  <c r="O16" i="1"/>
  <c r="P16" i="1"/>
  <c r="Q16" i="1"/>
  <c r="R16" i="1"/>
  <c r="S16" i="1"/>
  <c r="M17" i="1"/>
  <c r="N17" i="1"/>
  <c r="O17" i="1"/>
  <c r="P17" i="1"/>
  <c r="Q17" i="1"/>
  <c r="R17" i="1"/>
  <c r="S17" i="1"/>
  <c r="M18" i="1"/>
  <c r="N18" i="1"/>
  <c r="O18" i="1"/>
  <c r="P18" i="1"/>
  <c r="Q18" i="1"/>
  <c r="R18" i="1"/>
  <c r="S18" i="1"/>
  <c r="M19" i="1"/>
  <c r="N19" i="1"/>
  <c r="O19" i="1"/>
  <c r="P19" i="1"/>
  <c r="Q19" i="1"/>
  <c r="R19" i="1"/>
  <c r="S19" i="1"/>
  <c r="M20" i="1"/>
  <c r="N20" i="1"/>
  <c r="O20" i="1"/>
  <c r="P20" i="1"/>
  <c r="Q20" i="1"/>
  <c r="R20" i="1"/>
  <c r="S20" i="1"/>
  <c r="M21" i="1"/>
  <c r="N21" i="1"/>
  <c r="O21" i="1"/>
  <c r="P21" i="1"/>
  <c r="Q21" i="1"/>
  <c r="R21" i="1"/>
  <c r="S21" i="1"/>
  <c r="M22" i="1"/>
  <c r="N22" i="1"/>
  <c r="O22" i="1"/>
  <c r="P22" i="1"/>
  <c r="Q22" i="1"/>
  <c r="R22" i="1"/>
  <c r="S22" i="1"/>
  <c r="M23" i="1"/>
  <c r="N23" i="1"/>
  <c r="O23" i="1"/>
  <c r="P23" i="1"/>
  <c r="Q23" i="1"/>
  <c r="R23" i="1"/>
  <c r="S23" i="1"/>
  <c r="M24" i="1"/>
  <c r="N24" i="1"/>
  <c r="O24" i="1"/>
  <c r="P24" i="1"/>
  <c r="Q24" i="1"/>
  <c r="R24" i="1"/>
  <c r="S24" i="1"/>
  <c r="M25" i="1"/>
  <c r="N25" i="1"/>
  <c r="O25" i="1"/>
  <c r="P25" i="1"/>
  <c r="Q25" i="1"/>
  <c r="R25" i="1"/>
  <c r="S25" i="1"/>
  <c r="M26" i="1"/>
  <c r="N26" i="1"/>
  <c r="O26" i="1"/>
  <c r="P26" i="1"/>
  <c r="Q26" i="1"/>
  <c r="R26" i="1"/>
  <c r="S26" i="1"/>
  <c r="M27" i="1"/>
  <c r="N27" i="1"/>
  <c r="O27" i="1"/>
  <c r="P27" i="1"/>
  <c r="Q27" i="1"/>
  <c r="R27" i="1"/>
  <c r="S27" i="1"/>
  <c r="M28" i="1"/>
  <c r="N28" i="1"/>
  <c r="O28" i="1"/>
  <c r="P28" i="1"/>
  <c r="Q28" i="1"/>
  <c r="R28" i="1"/>
  <c r="S28" i="1"/>
  <c r="M29" i="1"/>
  <c r="N29" i="1"/>
  <c r="O29" i="1"/>
  <c r="P29" i="1"/>
  <c r="Q29" i="1"/>
  <c r="R29" i="1"/>
  <c r="S29" i="1"/>
  <c r="M30" i="1"/>
  <c r="N30" i="1"/>
  <c r="O30" i="1"/>
  <c r="P30" i="1"/>
  <c r="Q30" i="1"/>
  <c r="R30" i="1"/>
  <c r="S30" i="1"/>
  <c r="M31" i="1"/>
  <c r="N31" i="1"/>
  <c r="O31" i="1"/>
  <c r="P31" i="1"/>
  <c r="Q31" i="1"/>
  <c r="R31" i="1"/>
  <c r="S31" i="1"/>
  <c r="M32" i="1"/>
  <c r="N32" i="1"/>
  <c r="O32" i="1"/>
  <c r="P32" i="1"/>
  <c r="Q32" i="1"/>
  <c r="R32" i="1"/>
  <c r="S32" i="1"/>
  <c r="M33" i="1"/>
  <c r="N33" i="1"/>
  <c r="O33" i="1"/>
  <c r="P33" i="1"/>
  <c r="Q33" i="1"/>
  <c r="R33" i="1"/>
  <c r="S33" i="1"/>
  <c r="M34" i="1"/>
  <c r="N34" i="1"/>
  <c r="O34" i="1"/>
  <c r="P34" i="1"/>
  <c r="Q34" i="1"/>
  <c r="R34" i="1"/>
  <c r="S34" i="1"/>
  <c r="M35" i="1"/>
  <c r="N35" i="1"/>
  <c r="O35" i="1"/>
  <c r="P35" i="1"/>
  <c r="Q35" i="1"/>
  <c r="R35" i="1"/>
  <c r="S35" i="1"/>
  <c r="M36" i="1"/>
  <c r="N36" i="1"/>
  <c r="O36" i="1"/>
  <c r="P36" i="1"/>
  <c r="Q36" i="1"/>
  <c r="R36" i="1"/>
  <c r="S36" i="1"/>
  <c r="M37" i="1"/>
  <c r="N37" i="1"/>
  <c r="O37" i="1"/>
  <c r="P37" i="1"/>
  <c r="Q37" i="1"/>
  <c r="R37" i="1"/>
  <c r="S37" i="1"/>
  <c r="S4" i="1"/>
  <c r="R4" i="1"/>
  <c r="Q4" i="1"/>
  <c r="P4" i="1"/>
  <c r="O4" i="1"/>
  <c r="N4" i="1"/>
  <c r="M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4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16" i="1"/>
  <c r="H5" i="1"/>
  <c r="H6" i="1"/>
  <c r="H7" i="1"/>
  <c r="H8" i="1"/>
  <c r="H9" i="1"/>
  <c r="H10" i="1"/>
  <c r="H11" i="1"/>
  <c r="H12" i="1"/>
  <c r="H13" i="1"/>
  <c r="H14" i="1"/>
  <c r="H15" i="1"/>
  <c r="H4" i="1"/>
</calcChain>
</file>

<file path=xl/sharedStrings.xml><?xml version="1.0" encoding="utf-8"?>
<sst xmlns="http://schemas.openxmlformats.org/spreadsheetml/2006/main" count="366" uniqueCount="266">
  <si>
    <t>SD pili-encoding gene clusters</t>
  </si>
  <si>
    <t>GH13</t>
  </si>
  <si>
    <t>GH43</t>
  </si>
  <si>
    <t>GH42</t>
  </si>
  <si>
    <t>GH2</t>
  </si>
  <si>
    <t>GH1</t>
  </si>
  <si>
    <t>GH23</t>
  </si>
  <si>
    <t>GH3</t>
  </si>
  <si>
    <t>GH32</t>
  </si>
  <si>
    <t>GH16</t>
  </si>
  <si>
    <t>GH55</t>
  </si>
  <si>
    <t>GH6</t>
  </si>
  <si>
    <t>GH36</t>
  </si>
  <si>
    <t>GH51</t>
  </si>
  <si>
    <t>GH19</t>
  </si>
  <si>
    <t>GH77</t>
  </si>
  <si>
    <t>GH130</t>
  </si>
  <si>
    <t>GH101</t>
  </si>
  <si>
    <t>GH65</t>
  </si>
  <si>
    <t>GH10</t>
  </si>
  <si>
    <t>GH28</t>
  </si>
  <si>
    <t>GH47</t>
  </si>
  <si>
    <t>GH72</t>
  </si>
  <si>
    <t>GH99</t>
  </si>
  <si>
    <t>GH5</t>
  </si>
  <si>
    <t>GH25</t>
  </si>
  <si>
    <t>GH49</t>
  </si>
  <si>
    <t>GH105</t>
  </si>
  <si>
    <t>GH31</t>
  </si>
  <si>
    <t>GH127</t>
  </si>
  <si>
    <t>GH30</t>
  </si>
  <si>
    <t>GH95</t>
  </si>
  <si>
    <t>GH73</t>
  </si>
  <si>
    <t>GH0</t>
  </si>
  <si>
    <t>GH20</t>
  </si>
  <si>
    <t>GH33</t>
  </si>
  <si>
    <t>GH92</t>
  </si>
  <si>
    <t>GH112</t>
  </si>
  <si>
    <t>GH129</t>
  </si>
  <si>
    <t>GH11</t>
  </si>
  <si>
    <t>GH88</t>
  </si>
  <si>
    <t>GH53</t>
  </si>
  <si>
    <t>GH91</t>
  </si>
  <si>
    <t>GH94</t>
  </si>
  <si>
    <t>GH103</t>
  </si>
  <si>
    <t>GH136</t>
  </si>
  <si>
    <t>GH4</t>
  </si>
  <si>
    <t>GH18</t>
  </si>
  <si>
    <t>GH27</t>
  </si>
  <si>
    <t>GH38</t>
  </si>
  <si>
    <t>GH125</t>
  </si>
  <si>
    <t>GH121</t>
  </si>
  <si>
    <t>GH29</t>
  </si>
  <si>
    <t>GH39</t>
  </si>
  <si>
    <t>GH85</t>
  </si>
  <si>
    <t>GH120</t>
  </si>
  <si>
    <t>GH146</t>
  </si>
  <si>
    <t>GH84</t>
  </si>
  <si>
    <t>GH89</t>
  </si>
  <si>
    <t>GH110</t>
  </si>
  <si>
    <t>GH115</t>
  </si>
  <si>
    <t>GH123</t>
  </si>
  <si>
    <t>GH151</t>
  </si>
  <si>
    <t>GH109</t>
  </si>
  <si>
    <t>GH135</t>
  </si>
  <si>
    <t>GH144</t>
  </si>
  <si>
    <t>GH8</t>
  </si>
  <si>
    <t>GH35</t>
  </si>
  <si>
    <t>GH37</t>
  </si>
  <si>
    <t>GH50</t>
  </si>
  <si>
    <t>GH70</t>
  </si>
  <si>
    <t>GH93</t>
  </si>
  <si>
    <t>Strain name</t>
  </si>
  <si>
    <t>Genome size (Mb)</t>
  </si>
  <si>
    <t>No. of CDS</t>
  </si>
  <si>
    <t>BB-12</t>
  </si>
  <si>
    <t xml:space="preserve">BLC1 </t>
  </si>
  <si>
    <t>B420</t>
  </si>
  <si>
    <t>BS 01</t>
  </si>
  <si>
    <t>HN019</t>
  </si>
  <si>
    <t xml:space="preserve">BS 05 </t>
  </si>
  <si>
    <t xml:space="preserve">MB 2409 </t>
  </si>
  <si>
    <t>Bl-04</t>
  </si>
  <si>
    <t>Bi-07</t>
  </si>
  <si>
    <t>ADO 11</t>
  </si>
  <si>
    <t>BL-G101</t>
  </si>
  <si>
    <t>BL3</t>
  </si>
  <si>
    <t>BPL1 (CECT 8145)</t>
  </si>
  <si>
    <t>Bi-26</t>
  </si>
  <si>
    <t>UBBI-01</t>
  </si>
  <si>
    <t>EVC001</t>
  </si>
  <si>
    <t>BORI</t>
  </si>
  <si>
    <t>W11</t>
  </si>
  <si>
    <t xml:space="preserve">BL 03 </t>
  </si>
  <si>
    <t xml:space="preserve">DLBL 07 </t>
  </si>
  <si>
    <t xml:space="preserve">DLBL 09 </t>
  </si>
  <si>
    <t>CECT 7347 (ES1)</t>
  </si>
  <si>
    <t>BB536</t>
  </si>
  <si>
    <t>JDM301</t>
  </si>
  <si>
    <t>KACC 91563</t>
  </si>
  <si>
    <t>CECT 7894</t>
  </si>
  <si>
    <t>B. bifidum</t>
  </si>
  <si>
    <t>PRL2010</t>
  </si>
  <si>
    <t>BGN4</t>
  </si>
  <si>
    <t>BF3</t>
  </si>
  <si>
    <t>ATCC 29521</t>
  </si>
  <si>
    <t>B. breve</t>
  </si>
  <si>
    <t xml:space="preserve">BR03 </t>
  </si>
  <si>
    <t>BB02</t>
  </si>
  <si>
    <t>UBBR-01</t>
  </si>
  <si>
    <r>
      <rPr>
        <b/>
        <i/>
        <sz val="10"/>
        <color theme="1"/>
        <rFont val="Times New Roman"/>
        <family val="1"/>
      </rPr>
      <t>B. animalis</t>
    </r>
    <r>
      <rPr>
        <b/>
        <sz val="10"/>
        <color theme="1"/>
        <rFont val="Times New Roman"/>
        <family val="1"/>
      </rPr>
      <t xml:space="preserve"> spp. </t>
    </r>
    <r>
      <rPr>
        <b/>
        <i/>
        <sz val="10"/>
        <color theme="1"/>
        <rFont val="Times New Roman"/>
        <family val="1"/>
      </rPr>
      <t>lactis</t>
    </r>
  </si>
  <si>
    <r>
      <rPr>
        <b/>
        <i/>
        <sz val="10"/>
        <color theme="1"/>
        <rFont val="Times New Roman"/>
        <family val="1"/>
      </rPr>
      <t>B. longum</t>
    </r>
    <r>
      <rPr>
        <b/>
        <sz val="10"/>
        <color theme="1"/>
        <rFont val="Times New Roman"/>
        <family val="1"/>
      </rPr>
      <t xml:space="preserve"> spp. </t>
    </r>
    <r>
      <rPr>
        <b/>
        <i/>
        <sz val="10"/>
        <color theme="1"/>
        <rFont val="Times New Roman"/>
        <family val="1"/>
      </rPr>
      <t>infantis</t>
    </r>
  </si>
  <si>
    <r>
      <rPr>
        <b/>
        <i/>
        <sz val="10"/>
        <color theme="1"/>
        <rFont val="Times New Roman"/>
        <family val="1"/>
      </rPr>
      <t>B. longum</t>
    </r>
    <r>
      <rPr>
        <b/>
        <sz val="10"/>
        <color theme="1"/>
        <rFont val="Times New Roman"/>
        <family val="1"/>
      </rPr>
      <t xml:space="preserve"> spp. </t>
    </r>
    <r>
      <rPr>
        <b/>
        <i/>
        <sz val="10"/>
        <color theme="1"/>
        <rFont val="Times New Roman"/>
        <family val="1"/>
      </rPr>
      <t>longum</t>
    </r>
  </si>
  <si>
    <t>* misclassified strain</t>
  </si>
  <si>
    <t xml:space="preserve">Bile salt hydrolases </t>
  </si>
  <si>
    <t>Number of EPS loci</t>
  </si>
  <si>
    <t>priming glycosyltransferase (pGTF) gene location</t>
  </si>
  <si>
    <t>1_582</t>
  </si>
  <si>
    <t>1_603</t>
  </si>
  <si>
    <t>1_1326</t>
  </si>
  <si>
    <t>1_1347</t>
  </si>
  <si>
    <t>1_1328</t>
  </si>
  <si>
    <t>1_1349</t>
  </si>
  <si>
    <t>1_1324</t>
  </si>
  <si>
    <t>1_1345</t>
  </si>
  <si>
    <t>1_1330</t>
  </si>
  <si>
    <t>1_1351</t>
  </si>
  <si>
    <t>3_20</t>
  </si>
  <si>
    <t>3_41</t>
  </si>
  <si>
    <t>146_106</t>
  </si>
  <si>
    <t>146_127</t>
  </si>
  <si>
    <t>73_168</t>
  </si>
  <si>
    <t>73_189</t>
  </si>
  <si>
    <t>1_20</t>
  </si>
  <si>
    <t>1_41</t>
  </si>
  <si>
    <t>1_1325</t>
  </si>
  <si>
    <t>1_1346</t>
  </si>
  <si>
    <t>\</t>
  </si>
  <si>
    <t>16_8</t>
  </si>
  <si>
    <t>1_493</t>
  </si>
  <si>
    <t>38_6</t>
  </si>
  <si>
    <t>1_1804</t>
  </si>
  <si>
    <t>1_599</t>
  </si>
  <si>
    <t>17_14</t>
  </si>
  <si>
    <t>1_346</t>
  </si>
  <si>
    <t>1_409</t>
  </si>
  <si>
    <t>23_185</t>
  </si>
  <si>
    <t>1_373</t>
  </si>
  <si>
    <t>27_2</t>
  </si>
  <si>
    <t>4_3</t>
  </si>
  <si>
    <t>60_830</t>
  </si>
  <si>
    <t>85_315</t>
  </si>
  <si>
    <t>-</t>
  </si>
  <si>
    <t>1_150 2</t>
  </si>
  <si>
    <t>22_13</t>
  </si>
  <si>
    <r>
      <rPr>
        <b/>
        <sz val="10"/>
        <color theme="1"/>
        <rFont val="Times New Roman"/>
        <family val="1"/>
      </rPr>
      <t>Table 2.</t>
    </r>
    <r>
      <rPr>
        <sz val="10"/>
        <color theme="1"/>
        <rFont val="Times New Roman"/>
        <family val="1"/>
      </rPr>
      <t xml:space="preserve"> Pairwise ANI values of the  bifidobacterial genomes included in IPDB.</t>
    </r>
  </si>
  <si>
    <t>Table 1. Publicly available bifidobacterial commercial probiotic strains used to build the IPDB.</t>
  </si>
  <si>
    <t>GH78</t>
  </si>
  <si>
    <t>GH59</t>
  </si>
  <si>
    <t>GH66</t>
  </si>
  <si>
    <t>GH68</t>
  </si>
  <si>
    <t>GH126</t>
  </si>
  <si>
    <t>GH63</t>
  </si>
  <si>
    <t>SCFas biosynthesis</t>
  </si>
  <si>
    <t>Vitamin biosynthesis</t>
  </si>
  <si>
    <t>B1</t>
  </si>
  <si>
    <t>B2</t>
  </si>
  <si>
    <t>B3</t>
  </si>
  <si>
    <t>B5</t>
  </si>
  <si>
    <t>B6</t>
  </si>
  <si>
    <t>B7</t>
  </si>
  <si>
    <t>B9</t>
  </si>
  <si>
    <t>B12</t>
  </si>
  <si>
    <t>L-lactate (1.1.1.27)</t>
  </si>
  <si>
    <t>D-lactate (1.1.1.28)</t>
  </si>
  <si>
    <t>Acetate (3.5.1.25)</t>
  </si>
  <si>
    <t>Acetate (1.2.1.3)</t>
  </si>
  <si>
    <t>Bacteriocin and bacteriocin related genes</t>
  </si>
  <si>
    <t>time</t>
  </si>
  <si>
    <t>The ability to synthesize a specific compound was assessed based on the presence of the gene encoding the enzyme involved in the final step of the corresponding metabolic pathway, where applicable.</t>
  </si>
  <si>
    <r>
      <t xml:space="preserve">Table 2. </t>
    </r>
    <r>
      <rPr>
        <sz val="10"/>
        <color theme="1"/>
        <rFont val="Times New Roman"/>
        <family val="1"/>
      </rPr>
      <t>Glycobiome analysis of the 34 bifidobacterial probiotics.</t>
    </r>
  </si>
  <si>
    <r>
      <t>Table 3.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In silico</t>
    </r>
    <r>
      <rPr>
        <sz val="10"/>
        <color theme="1"/>
        <rFont val="Times New Roman"/>
        <family val="1"/>
      </rPr>
      <t xml:space="preserve"> prediction of genetic characteristics related to probiotic properties.</t>
    </r>
  </si>
  <si>
    <r>
      <rPr>
        <i/>
        <sz val="10"/>
        <color theme="1"/>
        <rFont val="Times New Roman"/>
        <family val="1"/>
      </rPr>
      <t>B.animalis lactis</t>
    </r>
    <r>
      <rPr>
        <sz val="10"/>
        <color theme="1"/>
        <rFont val="Times New Roman"/>
        <family val="1"/>
      </rPr>
      <t xml:space="preserve"> ADO11</t>
    </r>
  </si>
  <si>
    <r>
      <rPr>
        <i/>
        <sz val="10"/>
        <color theme="1"/>
        <rFont val="Times New Roman"/>
        <family val="1"/>
      </rPr>
      <t>B.animalis lactis</t>
    </r>
    <r>
      <rPr>
        <sz val="10"/>
        <color theme="1"/>
        <rFont val="Times New Roman"/>
        <family val="1"/>
      </rPr>
      <t xml:space="preserve"> B420</t>
    </r>
  </si>
  <si>
    <r>
      <rPr>
        <i/>
        <sz val="10"/>
        <color theme="1"/>
        <rFont val="Times New Roman"/>
        <family val="1"/>
      </rPr>
      <t>B.animalis lactis</t>
    </r>
    <r>
      <rPr>
        <sz val="10"/>
        <color theme="1"/>
        <rFont val="Times New Roman"/>
        <family val="1"/>
      </rPr>
      <t xml:space="preserve"> BB-12</t>
    </r>
  </si>
  <si>
    <r>
      <rPr>
        <i/>
        <sz val="10"/>
        <color theme="1"/>
        <rFont val="Times New Roman"/>
        <family val="1"/>
      </rPr>
      <t>B.animalis lactis</t>
    </r>
    <r>
      <rPr>
        <sz val="10"/>
        <color theme="1"/>
        <rFont val="Times New Roman"/>
        <family val="1"/>
      </rPr>
      <t xml:space="preserve"> Bi07</t>
    </r>
  </si>
  <si>
    <r>
      <rPr>
        <i/>
        <sz val="10"/>
        <color theme="1"/>
        <rFont val="Times New Roman"/>
        <family val="1"/>
      </rPr>
      <t>B.animalis lactis</t>
    </r>
    <r>
      <rPr>
        <sz val="10"/>
        <color theme="1"/>
        <rFont val="Times New Roman"/>
        <family val="1"/>
      </rPr>
      <t xml:space="preserve"> BL3</t>
    </r>
  </si>
  <si>
    <r>
      <rPr>
        <i/>
        <sz val="10"/>
        <color theme="1"/>
        <rFont val="Times New Roman"/>
        <family val="1"/>
      </rPr>
      <t>B.animalis lactis</t>
    </r>
    <r>
      <rPr>
        <sz val="10"/>
        <color theme="1"/>
        <rFont val="Times New Roman"/>
        <family val="1"/>
      </rPr>
      <t xml:space="preserve"> BLC1</t>
    </r>
  </si>
  <si>
    <r>
      <rPr>
        <i/>
        <sz val="10"/>
        <color theme="1"/>
        <rFont val="Times New Roman"/>
        <family val="1"/>
      </rPr>
      <t xml:space="preserve">B.animalis lactis </t>
    </r>
    <r>
      <rPr>
        <sz val="10"/>
        <color theme="1"/>
        <rFont val="Times New Roman"/>
        <family val="1"/>
      </rPr>
      <t>BL-G101</t>
    </r>
  </si>
  <si>
    <r>
      <rPr>
        <i/>
        <sz val="10"/>
        <color theme="1"/>
        <rFont val="Times New Roman"/>
        <family val="1"/>
      </rPr>
      <t>B.animalis lactis</t>
    </r>
    <r>
      <rPr>
        <sz val="10"/>
        <color theme="1"/>
        <rFont val="Times New Roman"/>
        <family val="1"/>
      </rPr>
      <t xml:space="preserve"> BS01</t>
    </r>
  </si>
  <si>
    <r>
      <rPr>
        <i/>
        <sz val="10"/>
        <color theme="1"/>
        <rFont val="Times New Roman"/>
        <family val="1"/>
      </rPr>
      <t>B.animalis lactis</t>
    </r>
    <r>
      <rPr>
        <sz val="10"/>
        <color theme="1"/>
        <rFont val="Times New Roman"/>
        <family val="1"/>
      </rPr>
      <t xml:space="preserve"> BS05</t>
    </r>
  </si>
  <si>
    <r>
      <rPr>
        <i/>
        <sz val="10"/>
        <color theme="1"/>
        <rFont val="Times New Roman"/>
        <family val="1"/>
      </rPr>
      <t xml:space="preserve">B.animalis lactis </t>
    </r>
    <r>
      <rPr>
        <sz val="10"/>
        <color theme="1"/>
        <rFont val="Times New Roman"/>
        <family val="1"/>
      </rPr>
      <t>CECT8145</t>
    </r>
  </si>
  <si>
    <r>
      <rPr>
        <i/>
        <sz val="10"/>
        <color theme="1"/>
        <rFont val="Times New Roman"/>
        <family val="1"/>
      </rPr>
      <t>B.animalis lactis</t>
    </r>
    <r>
      <rPr>
        <sz val="10"/>
        <color theme="1"/>
        <rFont val="Times New Roman"/>
        <family val="1"/>
      </rPr>
      <t xml:space="preserve"> HN019</t>
    </r>
  </si>
  <si>
    <r>
      <rPr>
        <i/>
        <sz val="10"/>
        <color theme="1"/>
        <rFont val="Times New Roman"/>
        <family val="1"/>
      </rPr>
      <t>B.animalis lactis</t>
    </r>
    <r>
      <rPr>
        <sz val="10"/>
        <color theme="1"/>
        <rFont val="Times New Roman"/>
        <family val="1"/>
      </rPr>
      <t xml:space="preserve"> MB2409</t>
    </r>
  </si>
  <si>
    <r>
      <rPr>
        <i/>
        <sz val="10"/>
        <color theme="1"/>
        <rFont val="Times New Roman"/>
        <family val="1"/>
      </rPr>
      <t xml:space="preserve">B.animalis lactis </t>
    </r>
    <r>
      <rPr>
        <sz val="10"/>
        <color theme="1"/>
        <rFont val="Times New Roman"/>
        <family val="1"/>
      </rPr>
      <t>SD5219</t>
    </r>
  </si>
  <si>
    <r>
      <rPr>
        <i/>
        <sz val="10"/>
        <color theme="1"/>
        <rFont val="Times New Roman"/>
        <family val="1"/>
      </rPr>
      <t>B.bifidum</t>
    </r>
    <r>
      <rPr>
        <sz val="10"/>
        <color theme="1"/>
        <rFont val="Times New Roman"/>
        <family val="1"/>
      </rPr>
      <t xml:space="preserve"> ATCC29521</t>
    </r>
  </si>
  <si>
    <r>
      <rPr>
        <i/>
        <sz val="10"/>
        <color theme="1"/>
        <rFont val="Times New Roman"/>
        <family val="1"/>
      </rPr>
      <t>B.bifidum</t>
    </r>
    <r>
      <rPr>
        <sz val="10"/>
        <color theme="1"/>
        <rFont val="Times New Roman"/>
        <family val="1"/>
      </rPr>
      <t xml:space="preserve"> BF3</t>
    </r>
  </si>
  <si>
    <r>
      <rPr>
        <i/>
        <sz val="10"/>
        <color theme="1"/>
        <rFont val="Times New Roman"/>
        <family val="1"/>
      </rPr>
      <t>B.bifidum</t>
    </r>
    <r>
      <rPr>
        <sz val="10"/>
        <color theme="1"/>
        <rFont val="Times New Roman"/>
        <family val="1"/>
      </rPr>
      <t xml:space="preserve"> BGN4</t>
    </r>
  </si>
  <si>
    <r>
      <rPr>
        <i/>
        <sz val="10"/>
        <color theme="1"/>
        <rFont val="Times New Roman"/>
        <family val="1"/>
      </rPr>
      <t>B.bifidum</t>
    </r>
    <r>
      <rPr>
        <sz val="10"/>
        <color theme="1"/>
        <rFont val="Times New Roman"/>
        <family val="1"/>
      </rPr>
      <t xml:space="preserve"> PRL2010</t>
    </r>
  </si>
  <si>
    <r>
      <rPr>
        <i/>
        <sz val="10"/>
        <color theme="1"/>
        <rFont val="Times New Roman"/>
        <family val="1"/>
      </rPr>
      <t>B.breve</t>
    </r>
    <r>
      <rPr>
        <sz val="10"/>
        <color theme="1"/>
        <rFont val="Times New Roman"/>
        <family val="1"/>
      </rPr>
      <t xml:space="preserve"> BB02</t>
    </r>
  </si>
  <si>
    <r>
      <rPr>
        <i/>
        <sz val="10"/>
        <color theme="1"/>
        <rFont val="Times New Roman"/>
        <family val="1"/>
      </rPr>
      <t xml:space="preserve">B.breve </t>
    </r>
    <r>
      <rPr>
        <sz val="10"/>
        <color theme="1"/>
        <rFont val="Times New Roman"/>
        <family val="1"/>
      </rPr>
      <t>BR03</t>
    </r>
  </si>
  <si>
    <r>
      <rPr>
        <i/>
        <sz val="10"/>
        <color theme="1"/>
        <rFont val="Times New Roman"/>
        <family val="1"/>
      </rPr>
      <t>B.breve</t>
    </r>
    <r>
      <rPr>
        <sz val="10"/>
        <color theme="1"/>
        <rFont val="Times New Roman"/>
        <family val="1"/>
      </rPr>
      <t xml:space="preserve"> UBBR-01</t>
    </r>
  </si>
  <si>
    <r>
      <rPr>
        <i/>
        <sz val="10"/>
        <color theme="1"/>
        <rFont val="Times New Roman"/>
        <family val="1"/>
      </rPr>
      <t xml:space="preserve">B.longum infantis </t>
    </r>
    <r>
      <rPr>
        <sz val="10"/>
        <color theme="1"/>
        <rFont val="Times New Roman"/>
        <family val="1"/>
      </rPr>
      <t>Bi-26</t>
    </r>
  </si>
  <si>
    <r>
      <rPr>
        <i/>
        <sz val="10"/>
        <color theme="1"/>
        <rFont val="Times New Roman"/>
        <family val="1"/>
      </rPr>
      <t>B.longum infantis</t>
    </r>
    <r>
      <rPr>
        <sz val="10"/>
        <color theme="1"/>
        <rFont val="Times New Roman"/>
        <family val="1"/>
      </rPr>
      <t xml:space="preserve"> EVC001</t>
    </r>
  </si>
  <si>
    <r>
      <rPr>
        <i/>
        <sz val="10"/>
        <color theme="1"/>
        <rFont val="Times New Roman"/>
        <family val="1"/>
      </rPr>
      <t>B.longum infantis</t>
    </r>
    <r>
      <rPr>
        <sz val="10"/>
        <color theme="1"/>
        <rFont val="Times New Roman"/>
        <family val="1"/>
      </rPr>
      <t xml:space="preserve"> UBBI-01</t>
    </r>
  </si>
  <si>
    <r>
      <rPr>
        <i/>
        <sz val="10"/>
        <color rgb="FFFF0000"/>
        <rFont val="Times New Roman"/>
        <family val="1"/>
      </rPr>
      <t>B.longum longum</t>
    </r>
    <r>
      <rPr>
        <sz val="10"/>
        <color rgb="FFFF0000"/>
        <rFont val="Times New Roman"/>
        <family val="1"/>
      </rPr>
      <t xml:space="preserve"> 35624*</t>
    </r>
  </si>
  <si>
    <r>
      <rPr>
        <i/>
        <sz val="10"/>
        <color theme="1"/>
        <rFont val="Times New Roman"/>
        <family val="1"/>
      </rPr>
      <t>B.longum longum</t>
    </r>
    <r>
      <rPr>
        <sz val="10"/>
        <color theme="1"/>
        <rFont val="Times New Roman"/>
        <family val="1"/>
      </rPr>
      <t xml:space="preserve"> BB536</t>
    </r>
  </si>
  <si>
    <r>
      <rPr>
        <i/>
        <sz val="10"/>
        <color theme="1"/>
        <rFont val="Times New Roman"/>
        <family val="1"/>
      </rPr>
      <t>B.longum longum</t>
    </r>
    <r>
      <rPr>
        <sz val="10"/>
        <color theme="1"/>
        <rFont val="Times New Roman"/>
        <family val="1"/>
      </rPr>
      <t xml:space="preserve"> BL03</t>
    </r>
  </si>
  <si>
    <r>
      <rPr>
        <i/>
        <sz val="10"/>
        <color theme="1"/>
        <rFont val="Times New Roman"/>
        <family val="1"/>
      </rPr>
      <t xml:space="preserve">B.longum longum </t>
    </r>
    <r>
      <rPr>
        <sz val="10"/>
        <color theme="1"/>
        <rFont val="Times New Roman"/>
        <family val="1"/>
      </rPr>
      <t>BORI</t>
    </r>
  </si>
  <si>
    <r>
      <rPr>
        <i/>
        <sz val="10"/>
        <color theme="1"/>
        <rFont val="Times New Roman"/>
        <family val="1"/>
      </rPr>
      <t>B.longum longum</t>
    </r>
    <r>
      <rPr>
        <sz val="10"/>
        <color theme="1"/>
        <rFont val="Times New Roman"/>
        <family val="1"/>
      </rPr>
      <t xml:space="preserve"> CECT7347</t>
    </r>
  </si>
  <si>
    <r>
      <rPr>
        <i/>
        <sz val="10"/>
        <color theme="1"/>
        <rFont val="Times New Roman"/>
        <family val="1"/>
      </rPr>
      <t>B.longum longum</t>
    </r>
    <r>
      <rPr>
        <sz val="10"/>
        <color theme="1"/>
        <rFont val="Times New Roman"/>
        <family val="1"/>
      </rPr>
      <t xml:space="preserve"> CECT7894</t>
    </r>
  </si>
  <si>
    <r>
      <rPr>
        <i/>
        <sz val="10"/>
        <color theme="1"/>
        <rFont val="Times New Roman"/>
        <family val="1"/>
      </rPr>
      <t xml:space="preserve">B.longum longum </t>
    </r>
    <r>
      <rPr>
        <sz val="10"/>
        <color theme="1"/>
        <rFont val="Times New Roman"/>
        <family val="1"/>
      </rPr>
      <t>DBL07</t>
    </r>
  </si>
  <si>
    <r>
      <rPr>
        <i/>
        <sz val="10"/>
        <color theme="1"/>
        <rFont val="Times New Roman"/>
        <family val="1"/>
      </rPr>
      <t>B.longum longum</t>
    </r>
    <r>
      <rPr>
        <sz val="10"/>
        <color theme="1"/>
        <rFont val="Times New Roman"/>
        <family val="1"/>
      </rPr>
      <t xml:space="preserve"> DLBL09</t>
    </r>
  </si>
  <si>
    <r>
      <rPr>
        <i/>
        <sz val="10"/>
        <color theme="1"/>
        <rFont val="Times New Roman"/>
        <family val="1"/>
      </rPr>
      <t>B.longum longum</t>
    </r>
    <r>
      <rPr>
        <sz val="10"/>
        <color theme="1"/>
        <rFont val="Times New Roman"/>
        <family val="1"/>
      </rPr>
      <t xml:space="preserve"> JDM301</t>
    </r>
  </si>
  <si>
    <r>
      <rPr>
        <i/>
        <sz val="10"/>
        <color theme="1"/>
        <rFont val="Times New Roman"/>
        <family val="1"/>
      </rPr>
      <t>B.longum longum</t>
    </r>
    <r>
      <rPr>
        <sz val="10"/>
        <color theme="1"/>
        <rFont val="Times New Roman"/>
        <family val="1"/>
      </rPr>
      <t xml:space="preserve"> KACC91563</t>
    </r>
  </si>
  <si>
    <r>
      <rPr>
        <i/>
        <sz val="10"/>
        <color theme="1"/>
        <rFont val="Times New Roman"/>
        <family val="1"/>
      </rPr>
      <t>B.longum longum</t>
    </r>
    <r>
      <rPr>
        <sz val="10"/>
        <color theme="1"/>
        <rFont val="Times New Roman"/>
        <family val="1"/>
      </rPr>
      <t xml:space="preserve"> W11</t>
    </r>
  </si>
  <si>
    <r>
      <rPr>
        <i/>
        <sz val="10"/>
        <color theme="1"/>
        <rFont val="Times New Roman"/>
        <family val="1"/>
      </rPr>
      <t xml:space="preserve">B. bifidum </t>
    </r>
    <r>
      <rPr>
        <sz val="10"/>
        <color theme="1"/>
        <rFont val="Times New Roman"/>
        <family val="1"/>
      </rPr>
      <t>ATCC29521</t>
    </r>
  </si>
  <si>
    <r>
      <rPr>
        <i/>
        <sz val="10"/>
        <color theme="1"/>
        <rFont val="Times New Roman"/>
        <family val="1"/>
      </rPr>
      <t>B. bifidum</t>
    </r>
    <r>
      <rPr>
        <sz val="10"/>
        <color theme="1"/>
        <rFont val="Times New Roman"/>
        <family val="1"/>
      </rPr>
      <t xml:space="preserve"> BF3</t>
    </r>
  </si>
  <si>
    <r>
      <rPr>
        <i/>
        <sz val="10"/>
        <color theme="1"/>
        <rFont val="Times New Roman"/>
        <family val="1"/>
      </rPr>
      <t>B. bifidum</t>
    </r>
    <r>
      <rPr>
        <sz val="10"/>
        <color theme="1"/>
        <rFont val="Times New Roman"/>
        <family val="1"/>
      </rPr>
      <t xml:space="preserve"> BGN4</t>
    </r>
  </si>
  <si>
    <r>
      <rPr>
        <i/>
        <sz val="10"/>
        <color theme="1"/>
        <rFont val="Times New Roman"/>
        <family val="1"/>
      </rPr>
      <t xml:space="preserve">B. bifidum </t>
    </r>
    <r>
      <rPr>
        <sz val="10"/>
        <color theme="1"/>
        <rFont val="Times New Roman"/>
        <family val="1"/>
      </rPr>
      <t>PRL2010</t>
    </r>
  </si>
  <si>
    <r>
      <rPr>
        <i/>
        <sz val="10"/>
        <color theme="1"/>
        <rFont val="Times New Roman"/>
        <family val="1"/>
      </rPr>
      <t xml:space="preserve">B. breve </t>
    </r>
    <r>
      <rPr>
        <sz val="10"/>
        <color theme="1"/>
        <rFont val="Times New Roman"/>
        <family val="1"/>
      </rPr>
      <t>BB02</t>
    </r>
  </si>
  <si>
    <r>
      <rPr>
        <i/>
        <sz val="10"/>
        <color theme="1"/>
        <rFont val="Times New Roman"/>
        <family val="1"/>
      </rPr>
      <t xml:space="preserve">B. breve </t>
    </r>
    <r>
      <rPr>
        <sz val="10"/>
        <color theme="1"/>
        <rFont val="Times New Roman"/>
        <family val="1"/>
      </rPr>
      <t>BR03</t>
    </r>
  </si>
  <si>
    <r>
      <rPr>
        <i/>
        <sz val="10"/>
        <color theme="1"/>
        <rFont val="Times New Roman"/>
        <family val="1"/>
      </rPr>
      <t xml:space="preserve">B. breve </t>
    </r>
    <r>
      <rPr>
        <sz val="10"/>
        <color theme="1"/>
        <rFont val="Times New Roman"/>
        <family val="1"/>
      </rPr>
      <t>UBBR-01</t>
    </r>
  </si>
  <si>
    <r>
      <rPr>
        <i/>
        <sz val="10"/>
        <color theme="1"/>
        <rFont val="Times New Roman"/>
        <family val="1"/>
      </rPr>
      <t xml:space="preserve">B. longum </t>
    </r>
    <r>
      <rPr>
        <sz val="10"/>
        <color theme="1"/>
        <rFont val="Times New Roman"/>
        <family val="1"/>
      </rPr>
      <t>spp.</t>
    </r>
    <r>
      <rPr>
        <i/>
        <sz val="10"/>
        <color theme="1"/>
        <rFont val="Times New Roman"/>
        <family val="1"/>
      </rPr>
      <t xml:space="preserve"> infantis</t>
    </r>
    <r>
      <rPr>
        <sz val="10"/>
        <color theme="1"/>
        <rFont val="Times New Roman"/>
        <family val="1"/>
      </rPr>
      <t xml:space="preserve"> Bi-26</t>
    </r>
  </si>
  <si>
    <r>
      <rPr>
        <i/>
        <sz val="10"/>
        <color theme="1"/>
        <rFont val="Times New Roman"/>
        <family val="1"/>
      </rPr>
      <t>B. longum</t>
    </r>
    <r>
      <rPr>
        <sz val="10"/>
        <color theme="1"/>
        <rFont val="Times New Roman"/>
        <family val="1"/>
      </rPr>
      <t xml:space="preserve"> spp. </t>
    </r>
    <r>
      <rPr>
        <i/>
        <sz val="10"/>
        <color theme="1"/>
        <rFont val="Times New Roman"/>
        <family val="1"/>
      </rPr>
      <t>infantis</t>
    </r>
    <r>
      <rPr>
        <sz val="10"/>
        <color theme="1"/>
        <rFont val="Times New Roman"/>
        <family val="1"/>
      </rPr>
      <t xml:space="preserve"> EVC001</t>
    </r>
  </si>
  <si>
    <r>
      <rPr>
        <i/>
        <sz val="10"/>
        <color theme="1"/>
        <rFont val="Times New Roman"/>
        <family val="1"/>
      </rPr>
      <t>B. longum</t>
    </r>
    <r>
      <rPr>
        <sz val="10"/>
        <color theme="1"/>
        <rFont val="Times New Roman"/>
        <family val="1"/>
      </rPr>
      <t xml:space="preserve"> spp. </t>
    </r>
    <r>
      <rPr>
        <i/>
        <sz val="10"/>
        <color theme="1"/>
        <rFont val="Times New Roman"/>
        <family val="1"/>
      </rPr>
      <t>infantis</t>
    </r>
    <r>
      <rPr>
        <sz val="10"/>
        <color theme="1"/>
        <rFont val="Times New Roman"/>
        <family val="1"/>
      </rPr>
      <t xml:space="preserve"> UBBI-01</t>
    </r>
  </si>
  <si>
    <r>
      <rPr>
        <i/>
        <sz val="10"/>
        <color theme="1"/>
        <rFont val="Times New Roman"/>
        <family val="1"/>
      </rPr>
      <t>B. animalis</t>
    </r>
    <r>
      <rPr>
        <sz val="10"/>
        <color theme="1"/>
        <rFont val="Times New Roman"/>
        <family val="1"/>
      </rPr>
      <t xml:space="preserve"> spp. </t>
    </r>
    <r>
      <rPr>
        <i/>
        <sz val="10"/>
        <color theme="1"/>
        <rFont val="Times New Roman"/>
        <family val="1"/>
      </rPr>
      <t>lactis</t>
    </r>
    <r>
      <rPr>
        <sz val="10"/>
        <color theme="1"/>
        <rFont val="Times New Roman"/>
        <family val="1"/>
      </rPr>
      <t xml:space="preserve"> ADO11</t>
    </r>
  </si>
  <si>
    <r>
      <rPr>
        <i/>
        <sz val="10"/>
        <color theme="1"/>
        <rFont val="Times New Roman"/>
        <family val="1"/>
      </rPr>
      <t xml:space="preserve">B. animalis </t>
    </r>
    <r>
      <rPr>
        <sz val="10"/>
        <color theme="1"/>
        <rFont val="Times New Roman"/>
        <family val="1"/>
      </rPr>
      <t xml:space="preserve">spp. </t>
    </r>
    <r>
      <rPr>
        <i/>
        <sz val="10"/>
        <color theme="1"/>
        <rFont val="Times New Roman"/>
        <family val="1"/>
      </rPr>
      <t>lactis</t>
    </r>
    <r>
      <rPr>
        <sz val="10"/>
        <color theme="1"/>
        <rFont val="Times New Roman"/>
        <family val="1"/>
      </rPr>
      <t xml:space="preserve"> B420</t>
    </r>
  </si>
  <si>
    <r>
      <rPr>
        <i/>
        <sz val="10"/>
        <color theme="1"/>
        <rFont val="Times New Roman"/>
        <family val="1"/>
      </rPr>
      <t>B. animalis</t>
    </r>
    <r>
      <rPr>
        <sz val="10"/>
        <color theme="1"/>
        <rFont val="Times New Roman"/>
        <family val="1"/>
      </rPr>
      <t xml:space="preserve"> spp. </t>
    </r>
    <r>
      <rPr>
        <i/>
        <sz val="10"/>
        <color theme="1"/>
        <rFont val="Times New Roman"/>
        <family val="1"/>
      </rPr>
      <t>lactis</t>
    </r>
    <r>
      <rPr>
        <sz val="10"/>
        <color theme="1"/>
        <rFont val="Times New Roman"/>
        <family val="1"/>
      </rPr>
      <t xml:space="preserve"> BB-12</t>
    </r>
  </si>
  <si>
    <r>
      <rPr>
        <i/>
        <sz val="10"/>
        <color theme="1"/>
        <rFont val="Times New Roman"/>
        <family val="1"/>
      </rPr>
      <t xml:space="preserve">B. animalis </t>
    </r>
    <r>
      <rPr>
        <sz val="10"/>
        <color theme="1"/>
        <rFont val="Times New Roman"/>
        <family val="1"/>
      </rPr>
      <t xml:space="preserve">spp. </t>
    </r>
    <r>
      <rPr>
        <i/>
        <sz val="10"/>
        <color theme="1"/>
        <rFont val="Times New Roman"/>
        <family val="1"/>
      </rPr>
      <t>lactis</t>
    </r>
    <r>
      <rPr>
        <sz val="10"/>
        <color theme="1"/>
        <rFont val="Times New Roman"/>
        <family val="1"/>
      </rPr>
      <t xml:space="preserve"> Bi07</t>
    </r>
  </si>
  <si>
    <r>
      <rPr>
        <i/>
        <sz val="10"/>
        <color theme="1"/>
        <rFont val="Times New Roman"/>
        <family val="1"/>
      </rPr>
      <t>B. animalis</t>
    </r>
    <r>
      <rPr>
        <sz val="10"/>
        <color theme="1"/>
        <rFont val="Times New Roman"/>
        <family val="1"/>
      </rPr>
      <t xml:space="preserve"> spp. </t>
    </r>
    <r>
      <rPr>
        <i/>
        <sz val="10"/>
        <color theme="1"/>
        <rFont val="Times New Roman"/>
        <family val="1"/>
      </rPr>
      <t>lactis</t>
    </r>
    <r>
      <rPr>
        <sz val="10"/>
        <color theme="1"/>
        <rFont val="Times New Roman"/>
        <family val="1"/>
      </rPr>
      <t xml:space="preserve"> BL3</t>
    </r>
  </si>
  <si>
    <r>
      <rPr>
        <i/>
        <sz val="10"/>
        <color theme="1"/>
        <rFont val="Times New Roman"/>
        <family val="1"/>
      </rPr>
      <t>B. animalis</t>
    </r>
    <r>
      <rPr>
        <sz val="10"/>
        <color theme="1"/>
        <rFont val="Times New Roman"/>
        <family val="1"/>
      </rPr>
      <t xml:space="preserve"> spp. </t>
    </r>
    <r>
      <rPr>
        <i/>
        <sz val="10"/>
        <color theme="1"/>
        <rFont val="Times New Roman"/>
        <family val="1"/>
      </rPr>
      <t>lactis</t>
    </r>
    <r>
      <rPr>
        <sz val="10"/>
        <color theme="1"/>
        <rFont val="Times New Roman"/>
        <family val="1"/>
      </rPr>
      <t xml:space="preserve"> BLC1</t>
    </r>
  </si>
  <si>
    <r>
      <rPr>
        <i/>
        <sz val="10"/>
        <color theme="1"/>
        <rFont val="Times New Roman"/>
        <family val="1"/>
      </rPr>
      <t>B. animalis</t>
    </r>
    <r>
      <rPr>
        <sz val="10"/>
        <color theme="1"/>
        <rFont val="Times New Roman"/>
        <family val="1"/>
      </rPr>
      <t xml:space="preserve"> spp. </t>
    </r>
    <r>
      <rPr>
        <i/>
        <sz val="10"/>
        <color theme="1"/>
        <rFont val="Times New Roman"/>
        <family val="1"/>
      </rPr>
      <t>lactis</t>
    </r>
    <r>
      <rPr>
        <sz val="10"/>
        <color theme="1"/>
        <rFont val="Times New Roman"/>
        <family val="1"/>
      </rPr>
      <t xml:space="preserve"> BL-G101</t>
    </r>
  </si>
  <si>
    <r>
      <rPr>
        <i/>
        <sz val="10"/>
        <color theme="1"/>
        <rFont val="Times New Roman"/>
        <family val="1"/>
      </rPr>
      <t>B. animalis</t>
    </r>
    <r>
      <rPr>
        <sz val="10"/>
        <color theme="1"/>
        <rFont val="Times New Roman"/>
        <family val="1"/>
      </rPr>
      <t xml:space="preserve"> spp. </t>
    </r>
    <r>
      <rPr>
        <i/>
        <sz val="10"/>
        <color theme="1"/>
        <rFont val="Times New Roman"/>
        <family val="1"/>
      </rPr>
      <t>lactis</t>
    </r>
    <r>
      <rPr>
        <sz val="10"/>
        <color theme="1"/>
        <rFont val="Times New Roman"/>
        <family val="1"/>
      </rPr>
      <t xml:space="preserve"> BS01</t>
    </r>
  </si>
  <si>
    <r>
      <rPr>
        <i/>
        <sz val="10"/>
        <color theme="1"/>
        <rFont val="Times New Roman"/>
        <family val="1"/>
      </rPr>
      <t>B. animalis</t>
    </r>
    <r>
      <rPr>
        <sz val="10"/>
        <color theme="1"/>
        <rFont val="Times New Roman"/>
        <family val="1"/>
      </rPr>
      <t xml:space="preserve"> spp. </t>
    </r>
    <r>
      <rPr>
        <i/>
        <sz val="10"/>
        <color theme="1"/>
        <rFont val="Times New Roman"/>
        <family val="1"/>
      </rPr>
      <t>lactis</t>
    </r>
    <r>
      <rPr>
        <sz val="10"/>
        <color theme="1"/>
        <rFont val="Times New Roman"/>
        <family val="1"/>
      </rPr>
      <t xml:space="preserve"> BS05</t>
    </r>
  </si>
  <si>
    <r>
      <rPr>
        <i/>
        <sz val="10"/>
        <color theme="1"/>
        <rFont val="Times New Roman"/>
        <family val="1"/>
      </rPr>
      <t>B. animalis</t>
    </r>
    <r>
      <rPr>
        <sz val="10"/>
        <color theme="1"/>
        <rFont val="Times New Roman"/>
        <family val="1"/>
      </rPr>
      <t xml:space="preserve"> spp. </t>
    </r>
    <r>
      <rPr>
        <i/>
        <sz val="10"/>
        <color theme="1"/>
        <rFont val="Times New Roman"/>
        <family val="1"/>
      </rPr>
      <t>lactis</t>
    </r>
    <r>
      <rPr>
        <sz val="10"/>
        <color theme="1"/>
        <rFont val="Times New Roman"/>
        <family val="1"/>
      </rPr>
      <t xml:space="preserve"> CECT8145</t>
    </r>
  </si>
  <si>
    <r>
      <rPr>
        <i/>
        <sz val="10"/>
        <color theme="1"/>
        <rFont val="Times New Roman"/>
        <family val="1"/>
      </rPr>
      <t>B. animalis</t>
    </r>
    <r>
      <rPr>
        <sz val="10"/>
        <color theme="1"/>
        <rFont val="Times New Roman"/>
        <family val="1"/>
      </rPr>
      <t xml:space="preserve"> spp. </t>
    </r>
    <r>
      <rPr>
        <i/>
        <sz val="10"/>
        <color theme="1"/>
        <rFont val="Times New Roman"/>
        <family val="1"/>
      </rPr>
      <t>lactis</t>
    </r>
    <r>
      <rPr>
        <sz val="10"/>
        <color theme="1"/>
        <rFont val="Times New Roman"/>
        <family val="1"/>
      </rPr>
      <t xml:space="preserve"> HN019</t>
    </r>
  </si>
  <si>
    <r>
      <rPr>
        <i/>
        <sz val="10"/>
        <color theme="1"/>
        <rFont val="Times New Roman"/>
        <family val="1"/>
      </rPr>
      <t>B. animalis</t>
    </r>
    <r>
      <rPr>
        <sz val="10"/>
        <color theme="1"/>
        <rFont val="Times New Roman"/>
        <family val="1"/>
      </rPr>
      <t xml:space="preserve"> spp. </t>
    </r>
    <r>
      <rPr>
        <i/>
        <sz val="10"/>
        <color theme="1"/>
        <rFont val="Times New Roman"/>
        <family val="1"/>
      </rPr>
      <t>lactis</t>
    </r>
    <r>
      <rPr>
        <sz val="10"/>
        <color theme="1"/>
        <rFont val="Times New Roman"/>
        <family val="1"/>
      </rPr>
      <t xml:space="preserve"> MB2409</t>
    </r>
  </si>
  <si>
    <r>
      <rPr>
        <i/>
        <sz val="10"/>
        <color theme="1"/>
        <rFont val="Times New Roman"/>
        <family val="1"/>
      </rPr>
      <t>B. animalis</t>
    </r>
    <r>
      <rPr>
        <sz val="10"/>
        <color theme="1"/>
        <rFont val="Times New Roman"/>
        <family val="1"/>
      </rPr>
      <t xml:space="preserve"> spp. </t>
    </r>
    <r>
      <rPr>
        <i/>
        <sz val="10"/>
        <color theme="1"/>
        <rFont val="Times New Roman"/>
        <family val="1"/>
      </rPr>
      <t>lactis</t>
    </r>
    <r>
      <rPr>
        <sz val="10"/>
        <color theme="1"/>
        <rFont val="Times New Roman"/>
        <family val="1"/>
      </rPr>
      <t xml:space="preserve"> SD5219</t>
    </r>
  </si>
  <si>
    <r>
      <rPr>
        <i/>
        <sz val="10"/>
        <color theme="1"/>
        <rFont val="Times New Roman"/>
        <family val="1"/>
      </rPr>
      <t>B. longum</t>
    </r>
    <r>
      <rPr>
        <sz val="10"/>
        <color theme="1"/>
        <rFont val="Times New Roman"/>
        <family val="1"/>
      </rPr>
      <t xml:space="preserve"> spp. </t>
    </r>
    <r>
      <rPr>
        <i/>
        <sz val="10"/>
        <color theme="1"/>
        <rFont val="Times New Roman"/>
        <family val="1"/>
      </rPr>
      <t>longum</t>
    </r>
    <r>
      <rPr>
        <sz val="10"/>
        <color theme="1"/>
        <rFont val="Times New Roman"/>
        <family val="1"/>
      </rPr>
      <t xml:space="preserve"> 35624</t>
    </r>
  </si>
  <si>
    <r>
      <rPr>
        <i/>
        <sz val="10"/>
        <color theme="1"/>
        <rFont val="Times New Roman"/>
        <family val="1"/>
      </rPr>
      <t>B. longum</t>
    </r>
    <r>
      <rPr>
        <sz val="10"/>
        <color theme="1"/>
        <rFont val="Times New Roman"/>
        <family val="1"/>
      </rPr>
      <t xml:space="preserve"> spp. </t>
    </r>
    <r>
      <rPr>
        <i/>
        <sz val="10"/>
        <color theme="1"/>
        <rFont val="Times New Roman"/>
        <family val="1"/>
      </rPr>
      <t>longum</t>
    </r>
    <r>
      <rPr>
        <sz val="10"/>
        <color theme="1"/>
        <rFont val="Times New Roman"/>
        <family val="1"/>
      </rPr>
      <t xml:space="preserve"> BB536</t>
    </r>
  </si>
  <si>
    <r>
      <rPr>
        <i/>
        <sz val="10"/>
        <color theme="1"/>
        <rFont val="Times New Roman"/>
        <family val="1"/>
      </rPr>
      <t xml:space="preserve">B. longum </t>
    </r>
    <r>
      <rPr>
        <sz val="10"/>
        <color theme="1"/>
        <rFont val="Times New Roman"/>
        <family val="1"/>
      </rPr>
      <t xml:space="preserve">spp. </t>
    </r>
    <r>
      <rPr>
        <i/>
        <sz val="10"/>
        <color theme="1"/>
        <rFont val="Times New Roman"/>
        <family val="1"/>
      </rPr>
      <t>longum</t>
    </r>
    <r>
      <rPr>
        <sz val="10"/>
        <color theme="1"/>
        <rFont val="Times New Roman"/>
        <family val="1"/>
      </rPr>
      <t xml:space="preserve"> BL03</t>
    </r>
  </si>
  <si>
    <r>
      <rPr>
        <i/>
        <sz val="10"/>
        <color theme="1"/>
        <rFont val="Times New Roman"/>
        <family val="1"/>
      </rPr>
      <t>B. longum</t>
    </r>
    <r>
      <rPr>
        <sz val="10"/>
        <color theme="1"/>
        <rFont val="Times New Roman"/>
        <family val="1"/>
      </rPr>
      <t xml:space="preserve"> spp. </t>
    </r>
    <r>
      <rPr>
        <i/>
        <sz val="10"/>
        <color theme="1"/>
        <rFont val="Times New Roman"/>
        <family val="1"/>
      </rPr>
      <t>longum</t>
    </r>
    <r>
      <rPr>
        <sz val="10"/>
        <color theme="1"/>
        <rFont val="Times New Roman"/>
        <family val="1"/>
      </rPr>
      <t xml:space="preserve"> BORI</t>
    </r>
  </si>
  <si>
    <r>
      <rPr>
        <i/>
        <sz val="10"/>
        <color theme="1"/>
        <rFont val="Times New Roman"/>
        <family val="1"/>
      </rPr>
      <t>B. longum</t>
    </r>
    <r>
      <rPr>
        <sz val="10"/>
        <color theme="1"/>
        <rFont val="Times New Roman"/>
        <family val="1"/>
      </rPr>
      <t xml:space="preserve"> spp. </t>
    </r>
    <r>
      <rPr>
        <i/>
        <sz val="10"/>
        <color theme="1"/>
        <rFont val="Times New Roman"/>
        <family val="1"/>
      </rPr>
      <t>longum</t>
    </r>
    <r>
      <rPr>
        <sz val="10"/>
        <color theme="1"/>
        <rFont val="Times New Roman"/>
        <family val="1"/>
      </rPr>
      <t xml:space="preserve"> CECT7347</t>
    </r>
  </si>
  <si>
    <r>
      <rPr>
        <i/>
        <sz val="10"/>
        <color theme="1"/>
        <rFont val="Times New Roman"/>
        <family val="1"/>
      </rPr>
      <t>B. longum</t>
    </r>
    <r>
      <rPr>
        <sz val="10"/>
        <color theme="1"/>
        <rFont val="Times New Roman"/>
        <family val="1"/>
      </rPr>
      <t xml:space="preserve"> spp. </t>
    </r>
    <r>
      <rPr>
        <i/>
        <sz val="10"/>
        <color theme="1"/>
        <rFont val="Times New Roman"/>
        <family val="1"/>
      </rPr>
      <t>longum</t>
    </r>
    <r>
      <rPr>
        <sz val="10"/>
        <color theme="1"/>
        <rFont val="Times New Roman"/>
        <family val="1"/>
      </rPr>
      <t xml:space="preserve"> CECT7894</t>
    </r>
  </si>
  <si>
    <r>
      <rPr>
        <i/>
        <sz val="10"/>
        <color theme="1"/>
        <rFont val="Times New Roman"/>
        <family val="1"/>
      </rPr>
      <t>B. longum</t>
    </r>
    <r>
      <rPr>
        <sz val="10"/>
        <color theme="1"/>
        <rFont val="Times New Roman"/>
        <family val="1"/>
      </rPr>
      <t xml:space="preserve"> spp. </t>
    </r>
    <r>
      <rPr>
        <i/>
        <sz val="10"/>
        <color theme="1"/>
        <rFont val="Times New Roman"/>
        <family val="1"/>
      </rPr>
      <t>longum</t>
    </r>
    <r>
      <rPr>
        <sz val="10"/>
        <color theme="1"/>
        <rFont val="Times New Roman"/>
        <family val="1"/>
      </rPr>
      <t xml:space="preserve"> DLBL07</t>
    </r>
  </si>
  <si>
    <r>
      <rPr>
        <i/>
        <sz val="10"/>
        <color theme="1"/>
        <rFont val="Times New Roman"/>
        <family val="1"/>
      </rPr>
      <t>B. longum</t>
    </r>
    <r>
      <rPr>
        <sz val="10"/>
        <color theme="1"/>
        <rFont val="Times New Roman"/>
        <family val="1"/>
      </rPr>
      <t xml:space="preserve"> spp. </t>
    </r>
    <r>
      <rPr>
        <i/>
        <sz val="10"/>
        <color theme="1"/>
        <rFont val="Times New Roman"/>
        <family val="1"/>
      </rPr>
      <t>longum</t>
    </r>
    <r>
      <rPr>
        <sz val="10"/>
        <color theme="1"/>
        <rFont val="Times New Roman"/>
        <family val="1"/>
      </rPr>
      <t xml:space="preserve"> DLBL09</t>
    </r>
  </si>
  <si>
    <r>
      <rPr>
        <i/>
        <sz val="10"/>
        <color theme="1"/>
        <rFont val="Times New Roman"/>
        <family val="1"/>
      </rPr>
      <t xml:space="preserve">B. longum </t>
    </r>
    <r>
      <rPr>
        <sz val="10"/>
        <color theme="1"/>
        <rFont val="Times New Roman"/>
        <family val="1"/>
      </rPr>
      <t xml:space="preserve">spp. </t>
    </r>
    <r>
      <rPr>
        <i/>
        <sz val="10"/>
        <color theme="1"/>
        <rFont val="Times New Roman"/>
        <family val="1"/>
      </rPr>
      <t>longum</t>
    </r>
    <r>
      <rPr>
        <sz val="10"/>
        <color theme="1"/>
        <rFont val="Times New Roman"/>
        <family val="1"/>
      </rPr>
      <t xml:space="preserve"> JDM301</t>
    </r>
  </si>
  <si>
    <r>
      <rPr>
        <i/>
        <sz val="10"/>
        <color theme="1"/>
        <rFont val="Times New Roman"/>
        <family val="1"/>
      </rPr>
      <t xml:space="preserve">B. longum </t>
    </r>
    <r>
      <rPr>
        <sz val="10"/>
        <color theme="1"/>
        <rFont val="Times New Roman"/>
        <family val="1"/>
      </rPr>
      <t xml:space="preserve">spp. </t>
    </r>
    <r>
      <rPr>
        <i/>
        <sz val="10"/>
        <color theme="1"/>
        <rFont val="Times New Roman"/>
        <family val="1"/>
      </rPr>
      <t>longum</t>
    </r>
    <r>
      <rPr>
        <sz val="10"/>
        <color theme="1"/>
        <rFont val="Times New Roman"/>
        <family val="1"/>
      </rPr>
      <t xml:space="preserve"> KACC91563</t>
    </r>
  </si>
  <si>
    <r>
      <rPr>
        <i/>
        <sz val="10"/>
        <color theme="1"/>
        <rFont val="Times New Roman"/>
        <family val="1"/>
      </rPr>
      <t xml:space="preserve">B. longum </t>
    </r>
    <r>
      <rPr>
        <sz val="10"/>
        <color theme="1"/>
        <rFont val="Times New Roman"/>
        <family val="1"/>
      </rPr>
      <t xml:space="preserve">spp. </t>
    </r>
    <r>
      <rPr>
        <i/>
        <sz val="10"/>
        <color theme="1"/>
        <rFont val="Times New Roman"/>
        <family val="1"/>
      </rPr>
      <t>longum</t>
    </r>
    <r>
      <rPr>
        <sz val="10"/>
        <color theme="1"/>
        <rFont val="Times New Roman"/>
        <family val="1"/>
      </rPr>
      <t xml:space="preserve"> W11</t>
    </r>
  </si>
  <si>
    <r>
      <rPr>
        <i/>
        <sz val="10"/>
        <color theme="1"/>
        <rFont val="Times New Roman"/>
        <family val="1"/>
      </rPr>
      <t xml:space="preserve">B. animalis </t>
    </r>
    <r>
      <rPr>
        <sz val="10"/>
        <color theme="1"/>
        <rFont val="Times New Roman"/>
        <family val="1"/>
      </rPr>
      <t xml:space="preserve">spp. </t>
    </r>
    <r>
      <rPr>
        <i/>
        <sz val="10"/>
        <color theme="1"/>
        <rFont val="Times New Roman"/>
        <family val="1"/>
      </rPr>
      <t>lactis</t>
    </r>
    <r>
      <rPr>
        <sz val="10"/>
        <color theme="1"/>
        <rFont val="Times New Roman"/>
        <family val="1"/>
      </rPr>
      <t xml:space="preserve"> ADO11</t>
    </r>
  </si>
  <si>
    <r>
      <rPr>
        <i/>
        <sz val="10"/>
        <color theme="1"/>
        <rFont val="Times New Roman"/>
        <family val="1"/>
      </rPr>
      <t>B. animalis</t>
    </r>
    <r>
      <rPr>
        <sz val="10"/>
        <color theme="1"/>
        <rFont val="Times New Roman"/>
        <family val="1"/>
      </rPr>
      <t xml:space="preserve"> spp. </t>
    </r>
    <r>
      <rPr>
        <i/>
        <sz val="10"/>
        <color theme="1"/>
        <rFont val="Times New Roman"/>
        <family val="1"/>
      </rPr>
      <t>lactis</t>
    </r>
    <r>
      <rPr>
        <sz val="10"/>
        <color theme="1"/>
        <rFont val="Times New Roman"/>
        <family val="1"/>
      </rPr>
      <t xml:space="preserve"> B420</t>
    </r>
  </si>
  <si>
    <r>
      <rPr>
        <i/>
        <sz val="10"/>
        <color theme="1"/>
        <rFont val="Times New Roman"/>
        <family val="1"/>
      </rPr>
      <t xml:space="preserve">B. animalis </t>
    </r>
    <r>
      <rPr>
        <sz val="10"/>
        <color theme="1"/>
        <rFont val="Times New Roman"/>
        <family val="1"/>
      </rPr>
      <t xml:space="preserve">spp. </t>
    </r>
    <r>
      <rPr>
        <i/>
        <sz val="10"/>
        <color theme="1"/>
        <rFont val="Times New Roman"/>
        <family val="1"/>
      </rPr>
      <t>lactis</t>
    </r>
    <r>
      <rPr>
        <sz val="10"/>
        <color theme="1"/>
        <rFont val="Times New Roman"/>
        <family val="1"/>
      </rPr>
      <t xml:space="preserve"> BLC1</t>
    </r>
  </si>
  <si>
    <r>
      <rPr>
        <i/>
        <sz val="10"/>
        <color theme="1"/>
        <rFont val="Times New Roman"/>
        <family val="1"/>
      </rPr>
      <t xml:space="preserve">B. animalis </t>
    </r>
    <r>
      <rPr>
        <sz val="10"/>
        <color theme="1"/>
        <rFont val="Times New Roman"/>
        <family val="1"/>
      </rPr>
      <t xml:space="preserve">spp. </t>
    </r>
    <r>
      <rPr>
        <i/>
        <sz val="10"/>
        <color theme="1"/>
        <rFont val="Times New Roman"/>
        <family val="1"/>
      </rPr>
      <t>lactis</t>
    </r>
    <r>
      <rPr>
        <sz val="10"/>
        <color theme="1"/>
        <rFont val="Times New Roman"/>
        <family val="1"/>
      </rPr>
      <t xml:space="preserve"> BL-G101</t>
    </r>
  </si>
  <si>
    <r>
      <rPr>
        <i/>
        <sz val="10"/>
        <color theme="1"/>
        <rFont val="Times New Roman"/>
        <family val="1"/>
      </rPr>
      <t xml:space="preserve">B. animalis </t>
    </r>
    <r>
      <rPr>
        <sz val="10"/>
        <color theme="1"/>
        <rFont val="Times New Roman"/>
        <family val="1"/>
      </rPr>
      <t xml:space="preserve">spp. </t>
    </r>
    <r>
      <rPr>
        <i/>
        <sz val="10"/>
        <color theme="1"/>
        <rFont val="Times New Roman"/>
        <family val="1"/>
      </rPr>
      <t>lactis</t>
    </r>
    <r>
      <rPr>
        <sz val="10"/>
        <color theme="1"/>
        <rFont val="Times New Roman"/>
        <family val="1"/>
      </rPr>
      <t xml:space="preserve"> BS01</t>
    </r>
  </si>
  <si>
    <r>
      <rPr>
        <i/>
        <sz val="10"/>
        <color theme="1"/>
        <rFont val="Times New Roman"/>
        <family val="1"/>
      </rPr>
      <t xml:space="preserve">B. animalis </t>
    </r>
    <r>
      <rPr>
        <sz val="10"/>
        <color theme="1"/>
        <rFont val="Times New Roman"/>
        <family val="1"/>
      </rPr>
      <t xml:space="preserve">spp. </t>
    </r>
    <r>
      <rPr>
        <i/>
        <sz val="10"/>
        <color theme="1"/>
        <rFont val="Times New Roman"/>
        <family val="1"/>
      </rPr>
      <t>lactis</t>
    </r>
    <r>
      <rPr>
        <sz val="10"/>
        <color theme="1"/>
        <rFont val="Times New Roman"/>
        <family val="1"/>
      </rPr>
      <t xml:space="preserve"> CECT8145</t>
    </r>
  </si>
  <si>
    <r>
      <rPr>
        <i/>
        <sz val="10"/>
        <color theme="1"/>
        <rFont val="Times New Roman"/>
        <family val="1"/>
      </rPr>
      <t xml:space="preserve">B. animalis </t>
    </r>
    <r>
      <rPr>
        <sz val="10"/>
        <color theme="1"/>
        <rFont val="Times New Roman"/>
        <family val="1"/>
      </rPr>
      <t xml:space="preserve">spp. </t>
    </r>
    <r>
      <rPr>
        <i/>
        <sz val="10"/>
        <color theme="1"/>
        <rFont val="Times New Roman"/>
        <family val="1"/>
      </rPr>
      <t>lactis</t>
    </r>
    <r>
      <rPr>
        <sz val="10"/>
        <color theme="1"/>
        <rFont val="Times New Roman"/>
        <family val="1"/>
      </rPr>
      <t xml:space="preserve"> HN019</t>
    </r>
  </si>
  <si>
    <r>
      <rPr>
        <i/>
        <sz val="10"/>
        <color theme="1"/>
        <rFont val="Times New Roman"/>
        <family val="1"/>
      </rPr>
      <t>B. bifidum</t>
    </r>
    <r>
      <rPr>
        <sz val="10"/>
        <color theme="1"/>
        <rFont val="Times New Roman"/>
        <family val="1"/>
      </rPr>
      <t xml:space="preserve"> ATCC29521</t>
    </r>
  </si>
  <si>
    <r>
      <rPr>
        <i/>
        <sz val="10"/>
        <color theme="1"/>
        <rFont val="Times New Roman"/>
        <family val="1"/>
      </rPr>
      <t>B. bifidum</t>
    </r>
    <r>
      <rPr>
        <sz val="10"/>
        <color theme="1"/>
        <rFont val="Times New Roman"/>
        <family val="1"/>
      </rPr>
      <t xml:space="preserve"> PRL2010</t>
    </r>
  </si>
  <si>
    <r>
      <rPr>
        <i/>
        <sz val="10"/>
        <color theme="1"/>
        <rFont val="Times New Roman"/>
        <family val="1"/>
      </rPr>
      <t>B. breve</t>
    </r>
    <r>
      <rPr>
        <sz val="10"/>
        <color theme="1"/>
        <rFont val="Times New Roman"/>
        <family val="1"/>
      </rPr>
      <t xml:space="preserve"> BB02</t>
    </r>
  </si>
  <si>
    <r>
      <rPr>
        <i/>
        <sz val="10"/>
        <color theme="1"/>
        <rFont val="Times New Roman"/>
        <family val="1"/>
      </rPr>
      <t>B. breve</t>
    </r>
    <r>
      <rPr>
        <sz val="10"/>
        <color theme="1"/>
        <rFont val="Times New Roman"/>
        <family val="1"/>
      </rPr>
      <t xml:space="preserve"> UBBR-01</t>
    </r>
  </si>
  <si>
    <r>
      <rPr>
        <i/>
        <sz val="10"/>
        <color theme="1"/>
        <rFont val="Times New Roman"/>
        <family val="1"/>
      </rPr>
      <t>B. longum</t>
    </r>
    <r>
      <rPr>
        <sz val="10"/>
        <color theme="1"/>
        <rFont val="Times New Roman"/>
        <family val="1"/>
      </rPr>
      <t xml:space="preserve"> spp. </t>
    </r>
    <r>
      <rPr>
        <i/>
        <sz val="10"/>
        <color theme="1"/>
        <rFont val="Times New Roman"/>
        <family val="1"/>
      </rPr>
      <t>infantis</t>
    </r>
    <r>
      <rPr>
        <sz val="10"/>
        <color theme="1"/>
        <rFont val="Times New Roman"/>
        <family val="1"/>
      </rPr>
      <t xml:space="preserve"> Bi-26</t>
    </r>
  </si>
  <si>
    <r>
      <rPr>
        <i/>
        <sz val="10"/>
        <color theme="1"/>
        <rFont val="Times New Roman"/>
        <family val="1"/>
      </rPr>
      <t xml:space="preserve">B. longum </t>
    </r>
    <r>
      <rPr>
        <sz val="10"/>
        <color theme="1"/>
        <rFont val="Times New Roman"/>
        <family val="1"/>
      </rPr>
      <t xml:space="preserve">spp. </t>
    </r>
    <r>
      <rPr>
        <i/>
        <sz val="10"/>
        <color theme="1"/>
        <rFont val="Times New Roman"/>
        <family val="1"/>
      </rPr>
      <t>infantis</t>
    </r>
    <r>
      <rPr>
        <sz val="10"/>
        <color theme="1"/>
        <rFont val="Times New Roman"/>
        <family val="1"/>
      </rPr>
      <t xml:space="preserve"> EVC001</t>
    </r>
  </si>
  <si>
    <r>
      <rPr>
        <i/>
        <sz val="10"/>
        <color theme="1"/>
        <rFont val="Times New Roman"/>
        <family val="1"/>
      </rPr>
      <t xml:space="preserve">B. longum </t>
    </r>
    <r>
      <rPr>
        <sz val="10"/>
        <color theme="1"/>
        <rFont val="Times New Roman"/>
        <family val="1"/>
      </rPr>
      <t xml:space="preserve">spp. </t>
    </r>
    <r>
      <rPr>
        <i/>
        <sz val="10"/>
        <color theme="1"/>
        <rFont val="Times New Roman"/>
        <family val="1"/>
      </rPr>
      <t>longum</t>
    </r>
    <r>
      <rPr>
        <sz val="10"/>
        <color theme="1"/>
        <rFont val="Times New Roman"/>
        <family val="1"/>
      </rPr>
      <t xml:space="preserve"> CECT7894</t>
    </r>
  </si>
  <si>
    <r>
      <rPr>
        <i/>
        <sz val="10"/>
        <color theme="1"/>
        <rFont val="Times New Roman"/>
        <family val="1"/>
      </rPr>
      <t>B. longum</t>
    </r>
    <r>
      <rPr>
        <sz val="10"/>
        <color theme="1"/>
        <rFont val="Times New Roman"/>
        <family val="1"/>
      </rPr>
      <t xml:space="preserve"> spp. </t>
    </r>
    <r>
      <rPr>
        <i/>
        <sz val="10"/>
        <color theme="1"/>
        <rFont val="Times New Roman"/>
        <family val="1"/>
      </rPr>
      <t>longum</t>
    </r>
    <r>
      <rPr>
        <sz val="10"/>
        <color theme="1"/>
        <rFont val="Times New Roman"/>
        <family val="1"/>
      </rPr>
      <t xml:space="preserve"> JDM301</t>
    </r>
  </si>
  <si>
    <r>
      <rPr>
        <i/>
        <sz val="10"/>
        <color theme="1"/>
        <rFont val="Times New Roman"/>
        <family val="1"/>
      </rPr>
      <t>B. longum</t>
    </r>
    <r>
      <rPr>
        <sz val="10"/>
        <color theme="1"/>
        <rFont val="Times New Roman"/>
        <family val="1"/>
      </rPr>
      <t xml:space="preserve"> spp. </t>
    </r>
    <r>
      <rPr>
        <i/>
        <sz val="10"/>
        <color theme="1"/>
        <rFont val="Times New Roman"/>
        <family val="1"/>
      </rPr>
      <t>longum</t>
    </r>
    <r>
      <rPr>
        <sz val="10"/>
        <color theme="1"/>
        <rFont val="Times New Roman"/>
        <family val="1"/>
      </rPr>
      <t xml:space="preserve"> KACC91563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</si>
</sst>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sz val="10"/>
      <color rgb="FF444444"/>
      <name val="Times New Roman"/>
      <family val="1"/>
    </font>
    <font>
      <sz val="10"/>
      <name val="Times New Roman"/>
      <family val="1"/>
    </font>
    <font>
      <sz val="10"/>
      <color rgb="FF182026"/>
      <name val="Times New Roman"/>
      <family val="1"/>
    </font>
    <font>
      <sz val="10"/>
      <color rgb="FFFF0000"/>
      <name val="Times New Roman"/>
      <family val="1"/>
    </font>
    <font>
      <sz val="11"/>
      <color rgb="FFFF0000"/>
      <name val="Calibri"/>
      <family val="2"/>
      <scheme val="minor"/>
    </font>
    <font>
      <i/>
      <sz val="10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2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/>
    <xf numFmtId="0" fontId="2" fillId="0" borderId="6" xfId="0" applyFont="1" applyBorder="1" applyAlignment="1">
      <alignment horizontal="center" textRotation="90"/>
    </xf>
    <xf numFmtId="0" fontId="2" fillId="0" borderId="7" xfId="0" applyFont="1" applyBorder="1" applyAlignment="1">
      <alignment horizontal="center" textRotation="90"/>
    </xf>
    <xf numFmtId="0" fontId="2" fillId="0" borderId="8" xfId="0" applyFont="1" applyBorder="1" applyAlignment="1">
      <alignment horizontal="center" textRotation="90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/>
    <xf numFmtId="0" fontId="2" fillId="0" borderId="3" xfId="0" applyFont="1" applyBorder="1"/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9" fillId="0" borderId="3" xfId="1" applyFont="1" applyFill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2" fontId="10" fillId="0" borderId="3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12" fillId="0" borderId="0" xfId="0" applyFont="1"/>
    <xf numFmtId="0" fontId="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2" fontId="2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10" xfId="0" applyFont="1" applyBorder="1" applyAlignment="1">
      <alignment horizontal="center"/>
    </xf>
    <xf numFmtId="0" fontId="2" fillId="0" borderId="13" xfId="0" applyFont="1" applyBorder="1"/>
    <xf numFmtId="0" fontId="2" fillId="0" borderId="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3" xfId="0" quotePrefix="1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3" xfId="0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textRotation="90"/>
    </xf>
    <xf numFmtId="0" fontId="11" fillId="0" borderId="0" xfId="0" applyFont="1" applyAlignment="1">
      <alignment horizontal="left" textRotation="9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univpr-my.sharepoint.com/personal/chiara_tarracchini_unipr_it/Documents/Documenti/Probiotic_lactobacillus/SUBMISSION/Supplementary_Tables.xlsx" TargetMode="External"/><Relationship Id="rId1" Type="http://schemas.openxmlformats.org/officeDocument/2006/relationships/externalLinkPath" Target="https://univpr-my.sharepoint.com/personal/chiara_tarracchini_unipr_it/Documents/Documenti/Probiotic_lactobacillus/SUBMISSION/Supplementary_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le S1"/>
      <sheetName val="Table S2"/>
      <sheetName val="Table S3"/>
      <sheetName val="Table S4"/>
      <sheetName val="Table S5"/>
      <sheetName val="Table S6"/>
      <sheetName val="Table S7"/>
      <sheetName val="Table S8"/>
      <sheetName val="Table S9"/>
      <sheetName val="Table S10"/>
      <sheetName val="Table S11"/>
      <sheetName val="Table S12"/>
      <sheetName val="Table S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A6" t="str">
            <v>H. Coagulans Unique IS-2</v>
          </cell>
          <cell r="B6">
            <v>2</v>
          </cell>
          <cell r="C6">
            <v>0</v>
          </cell>
          <cell r="D6">
            <v>1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1</v>
          </cell>
          <cell r="J6">
            <v>1</v>
          </cell>
          <cell r="K6">
            <v>1</v>
          </cell>
          <cell r="L6">
            <v>1</v>
          </cell>
          <cell r="M6">
            <v>1</v>
          </cell>
          <cell r="N6">
            <v>1</v>
          </cell>
          <cell r="O6">
            <v>1</v>
          </cell>
          <cell r="P6">
            <v>0</v>
          </cell>
        </row>
        <row r="7">
          <cell r="A7" t="str">
            <v>L. acidophilus BIO6307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G7">
            <v>0</v>
          </cell>
          <cell r="H7">
            <v>0</v>
          </cell>
          <cell r="I7">
            <v>0</v>
          </cell>
          <cell r="J7">
            <v>1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</row>
        <row r="8">
          <cell r="A8" t="str">
            <v>L. acidophilus LA1</v>
          </cell>
          <cell r="B8">
            <v>2</v>
          </cell>
          <cell r="C8">
            <v>1</v>
          </cell>
          <cell r="D8">
            <v>3</v>
          </cell>
          <cell r="E8">
            <v>1</v>
          </cell>
          <cell r="F8">
            <v>2</v>
          </cell>
          <cell r="G8">
            <v>0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</row>
        <row r="9">
          <cell r="A9" t="str">
            <v>L. acidophilus LA14</v>
          </cell>
          <cell r="B9">
            <v>2</v>
          </cell>
          <cell r="C9">
            <v>1</v>
          </cell>
          <cell r="D9">
            <v>3</v>
          </cell>
          <cell r="E9">
            <v>1</v>
          </cell>
          <cell r="F9">
            <v>2</v>
          </cell>
          <cell r="G9">
            <v>0</v>
          </cell>
          <cell r="H9">
            <v>0</v>
          </cell>
          <cell r="I9">
            <v>0</v>
          </cell>
          <cell r="J9">
            <v>1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</row>
        <row r="10">
          <cell r="A10" t="str">
            <v>L. acidophilus LA5</v>
          </cell>
          <cell r="B10">
            <v>2</v>
          </cell>
          <cell r="C10">
            <v>1</v>
          </cell>
          <cell r="D10">
            <v>3</v>
          </cell>
          <cell r="E10">
            <v>1</v>
          </cell>
          <cell r="F10">
            <v>2</v>
          </cell>
          <cell r="G10">
            <v>0</v>
          </cell>
          <cell r="H10">
            <v>0</v>
          </cell>
          <cell r="I10">
            <v>0</v>
          </cell>
          <cell r="J10">
            <v>1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</row>
        <row r="11">
          <cell r="A11" t="str">
            <v>L. acidophilus NCFM</v>
          </cell>
          <cell r="B11">
            <v>3</v>
          </cell>
          <cell r="C11">
            <v>1</v>
          </cell>
          <cell r="D11">
            <v>3</v>
          </cell>
          <cell r="E11">
            <v>1</v>
          </cell>
          <cell r="F11">
            <v>1</v>
          </cell>
          <cell r="G11">
            <v>0</v>
          </cell>
          <cell r="H11">
            <v>0</v>
          </cell>
          <cell r="I11">
            <v>0</v>
          </cell>
          <cell r="J11">
            <v>1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</row>
        <row r="12">
          <cell r="A12" t="str">
            <v>L. casei BIO5773</v>
          </cell>
          <cell r="B12">
            <v>3</v>
          </cell>
          <cell r="C12">
            <v>1</v>
          </cell>
          <cell r="D12">
            <v>2</v>
          </cell>
          <cell r="E12">
            <v>2</v>
          </cell>
          <cell r="F12">
            <v>2</v>
          </cell>
          <cell r="G12">
            <v>0</v>
          </cell>
          <cell r="H12">
            <v>1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1</v>
          </cell>
          <cell r="P12">
            <v>0</v>
          </cell>
        </row>
        <row r="13">
          <cell r="A13" t="str">
            <v>L. gasseri BIO6369</v>
          </cell>
          <cell r="B13">
            <v>3</v>
          </cell>
          <cell r="C13">
            <v>1</v>
          </cell>
          <cell r="D13">
            <v>2</v>
          </cell>
          <cell r="E13">
            <v>1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</row>
        <row r="14">
          <cell r="A14" t="str">
            <v>L. paracasei Lpc37</v>
          </cell>
          <cell r="B14">
            <v>4</v>
          </cell>
          <cell r="C14">
            <v>4</v>
          </cell>
          <cell r="D14">
            <v>2</v>
          </cell>
          <cell r="E14">
            <v>0</v>
          </cell>
          <cell r="F14">
            <v>1</v>
          </cell>
          <cell r="G14">
            <v>1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</row>
        <row r="15">
          <cell r="A15" t="str">
            <v>L. reuteri RC14</v>
          </cell>
          <cell r="B15">
            <v>4</v>
          </cell>
          <cell r="C15">
            <v>3</v>
          </cell>
          <cell r="D15">
            <v>1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1</v>
          </cell>
          <cell r="P15">
            <v>1</v>
          </cell>
        </row>
        <row r="16">
          <cell r="A16" t="str">
            <v>L. rhamnosus BIO6870</v>
          </cell>
          <cell r="B16">
            <v>2</v>
          </cell>
          <cell r="C16">
            <v>1</v>
          </cell>
          <cell r="D16">
            <v>2</v>
          </cell>
          <cell r="E16">
            <v>2</v>
          </cell>
          <cell r="F16">
            <v>2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</row>
        <row r="17">
          <cell r="A17" t="str">
            <v>L. rhamnosus GG</v>
          </cell>
          <cell r="B17">
            <v>2</v>
          </cell>
          <cell r="C17">
            <v>1</v>
          </cell>
          <cell r="D17">
            <v>2</v>
          </cell>
          <cell r="E17">
            <v>2</v>
          </cell>
          <cell r="F17">
            <v>2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</row>
        <row r="18">
          <cell r="A18" t="str">
            <v>L. rhamnosus ATCC53103</v>
          </cell>
          <cell r="B18">
            <v>2</v>
          </cell>
          <cell r="C18">
            <v>1</v>
          </cell>
          <cell r="D18">
            <v>2</v>
          </cell>
          <cell r="E18">
            <v>2</v>
          </cell>
          <cell r="F18">
            <v>2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</row>
        <row r="19">
          <cell r="A19" t="str">
            <v>L. rhamnosus GR1</v>
          </cell>
          <cell r="B19">
            <v>2</v>
          </cell>
          <cell r="C19">
            <v>1</v>
          </cell>
          <cell r="D19">
            <v>2</v>
          </cell>
          <cell r="E19">
            <v>2</v>
          </cell>
          <cell r="F19">
            <v>2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</row>
        <row r="20">
          <cell r="A20" t="str">
            <v>L. rhamnosus HN001</v>
          </cell>
          <cell r="B20">
            <v>2</v>
          </cell>
          <cell r="C20">
            <v>1</v>
          </cell>
          <cell r="D20">
            <v>2</v>
          </cell>
          <cell r="E20">
            <v>2</v>
          </cell>
          <cell r="F20">
            <v>2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1">
          <cell r="A21" t="str">
            <v>L. salivarius BIO6313</v>
          </cell>
          <cell r="B21">
            <v>5</v>
          </cell>
          <cell r="C21">
            <v>2</v>
          </cell>
          <cell r="D21">
            <v>7</v>
          </cell>
          <cell r="E21">
            <v>2</v>
          </cell>
          <cell r="F21">
            <v>3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</row>
        <row r="22">
          <cell r="A22" t="str">
            <v>S. thermophilus St-6</v>
          </cell>
          <cell r="B22">
            <v>2</v>
          </cell>
          <cell r="C22">
            <v>1</v>
          </cell>
          <cell r="D22">
            <v>2</v>
          </cell>
          <cell r="E22">
            <v>1</v>
          </cell>
          <cell r="F22">
            <v>1</v>
          </cell>
          <cell r="G22">
            <v>0</v>
          </cell>
          <cell r="H22">
            <v>0</v>
          </cell>
          <cell r="I22">
            <v>1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1</v>
          </cell>
          <cell r="P22">
            <v>0</v>
          </cell>
        </row>
        <row r="23">
          <cell r="A23" t="str">
            <v>S. thermophilus TH-4</v>
          </cell>
          <cell r="B23">
            <v>5</v>
          </cell>
          <cell r="C23">
            <v>2</v>
          </cell>
          <cell r="D23">
            <v>4</v>
          </cell>
          <cell r="E23">
            <v>2</v>
          </cell>
          <cell r="F23">
            <v>2</v>
          </cell>
          <cell r="G23">
            <v>0</v>
          </cell>
          <cell r="H23">
            <v>0</v>
          </cell>
          <cell r="I23">
            <v>1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1</v>
          </cell>
          <cell r="P23">
            <v>0</v>
          </cell>
        </row>
        <row r="24">
          <cell r="A24" t="str">
            <v>B. longum spp. longum W11</v>
          </cell>
          <cell r="B24">
            <v>10</v>
          </cell>
          <cell r="C24">
            <v>0</v>
          </cell>
          <cell r="D24">
            <v>5</v>
          </cell>
          <cell r="E24">
            <v>7</v>
          </cell>
          <cell r="F24">
            <v>5</v>
          </cell>
          <cell r="G24">
            <v>0</v>
          </cell>
          <cell r="H24">
            <v>0</v>
          </cell>
          <cell r="I24">
            <v>1</v>
          </cell>
          <cell r="J24">
            <v>0</v>
          </cell>
          <cell r="K24">
            <v>1</v>
          </cell>
          <cell r="L24">
            <v>0</v>
          </cell>
          <cell r="M24">
            <v>1</v>
          </cell>
          <cell r="N24">
            <v>0</v>
          </cell>
          <cell r="O24">
            <v>0</v>
          </cell>
          <cell r="P24">
            <v>0</v>
          </cell>
        </row>
        <row r="25">
          <cell r="A25" t="str">
            <v>B. longum spp. longum KACC91563</v>
          </cell>
          <cell r="B25">
            <v>2</v>
          </cell>
          <cell r="C25">
            <v>0</v>
          </cell>
          <cell r="D25">
            <v>1</v>
          </cell>
          <cell r="E25">
            <v>1</v>
          </cell>
          <cell r="F25">
            <v>1</v>
          </cell>
          <cell r="G25">
            <v>0</v>
          </cell>
          <cell r="H25">
            <v>0</v>
          </cell>
          <cell r="I25">
            <v>1</v>
          </cell>
          <cell r="J25">
            <v>0</v>
          </cell>
          <cell r="K25">
            <v>1</v>
          </cell>
          <cell r="L25">
            <v>0</v>
          </cell>
          <cell r="M25">
            <v>1</v>
          </cell>
          <cell r="N25">
            <v>0</v>
          </cell>
          <cell r="O25">
            <v>0</v>
          </cell>
          <cell r="P25">
            <v>0</v>
          </cell>
        </row>
        <row r="26">
          <cell r="A26" t="str">
            <v>B. longum spp. longum JDM301</v>
          </cell>
          <cell r="B26">
            <v>2</v>
          </cell>
          <cell r="C26">
            <v>0</v>
          </cell>
          <cell r="D26">
            <v>1</v>
          </cell>
          <cell r="E26">
            <v>1</v>
          </cell>
          <cell r="F26">
            <v>1</v>
          </cell>
          <cell r="G26">
            <v>0</v>
          </cell>
          <cell r="H26">
            <v>0</v>
          </cell>
          <cell r="I26">
            <v>1</v>
          </cell>
          <cell r="J26">
            <v>0</v>
          </cell>
          <cell r="K26">
            <v>1</v>
          </cell>
          <cell r="L26">
            <v>0</v>
          </cell>
          <cell r="M26">
            <v>1</v>
          </cell>
          <cell r="N26">
            <v>0</v>
          </cell>
          <cell r="O26">
            <v>0</v>
          </cell>
          <cell r="P26">
            <v>0</v>
          </cell>
        </row>
        <row r="27">
          <cell r="A27" t="str">
            <v>B. longum spp. longum DLBL09</v>
          </cell>
          <cell r="B27">
            <v>2</v>
          </cell>
          <cell r="C27">
            <v>0</v>
          </cell>
          <cell r="D27">
            <v>1</v>
          </cell>
          <cell r="E27">
            <v>1</v>
          </cell>
          <cell r="F27">
            <v>1</v>
          </cell>
          <cell r="G27">
            <v>0</v>
          </cell>
          <cell r="H27">
            <v>0</v>
          </cell>
          <cell r="I27">
            <v>1</v>
          </cell>
          <cell r="J27">
            <v>0</v>
          </cell>
          <cell r="K27">
            <v>1</v>
          </cell>
          <cell r="L27">
            <v>0</v>
          </cell>
          <cell r="M27">
            <v>1</v>
          </cell>
          <cell r="N27">
            <v>0</v>
          </cell>
          <cell r="O27">
            <v>0</v>
          </cell>
          <cell r="P27">
            <v>0</v>
          </cell>
        </row>
        <row r="28">
          <cell r="A28" t="str">
            <v>B. longum spp. longum DLBL07</v>
          </cell>
          <cell r="B28">
            <v>2</v>
          </cell>
          <cell r="C28">
            <v>0</v>
          </cell>
          <cell r="D28">
            <v>1</v>
          </cell>
          <cell r="E28">
            <v>1</v>
          </cell>
          <cell r="F28">
            <v>1</v>
          </cell>
          <cell r="G28">
            <v>0</v>
          </cell>
          <cell r="H28">
            <v>0</v>
          </cell>
          <cell r="I28">
            <v>1</v>
          </cell>
          <cell r="J28">
            <v>0</v>
          </cell>
          <cell r="K28">
            <v>1</v>
          </cell>
          <cell r="L28">
            <v>0</v>
          </cell>
          <cell r="M28">
            <v>1</v>
          </cell>
          <cell r="N28">
            <v>0</v>
          </cell>
          <cell r="O28">
            <v>0</v>
          </cell>
          <cell r="P28">
            <v>0</v>
          </cell>
        </row>
        <row r="29">
          <cell r="A29" t="str">
            <v>B. longum spp. longum BB536</v>
          </cell>
          <cell r="B29">
            <v>2</v>
          </cell>
          <cell r="C29">
            <v>0</v>
          </cell>
          <cell r="D29">
            <v>1</v>
          </cell>
          <cell r="E29">
            <v>1</v>
          </cell>
          <cell r="F29">
            <v>1</v>
          </cell>
          <cell r="G29">
            <v>0</v>
          </cell>
          <cell r="H29">
            <v>0</v>
          </cell>
          <cell r="I29">
            <v>1</v>
          </cell>
          <cell r="J29">
            <v>0</v>
          </cell>
          <cell r="K29">
            <v>1</v>
          </cell>
          <cell r="L29">
            <v>0</v>
          </cell>
          <cell r="M29">
            <v>1</v>
          </cell>
          <cell r="N29">
            <v>0</v>
          </cell>
          <cell r="O29">
            <v>0</v>
          </cell>
          <cell r="P29">
            <v>0</v>
          </cell>
        </row>
        <row r="30">
          <cell r="A30" t="str">
            <v>B. longum spp. longum CECT7894</v>
          </cell>
          <cell r="B30">
            <v>2</v>
          </cell>
          <cell r="C30">
            <v>0</v>
          </cell>
          <cell r="D30">
            <v>2</v>
          </cell>
          <cell r="E30">
            <v>1</v>
          </cell>
          <cell r="F30">
            <v>1</v>
          </cell>
          <cell r="G30">
            <v>0</v>
          </cell>
          <cell r="H30">
            <v>0</v>
          </cell>
          <cell r="I30">
            <v>1</v>
          </cell>
          <cell r="J30">
            <v>0</v>
          </cell>
          <cell r="K30">
            <v>1</v>
          </cell>
          <cell r="L30">
            <v>0</v>
          </cell>
          <cell r="M30">
            <v>1</v>
          </cell>
          <cell r="N30">
            <v>0</v>
          </cell>
          <cell r="O30">
            <v>0</v>
          </cell>
          <cell r="P30">
            <v>0</v>
          </cell>
        </row>
        <row r="31">
          <cell r="A31" t="str">
            <v>B. longum spp. longum CECT7347</v>
          </cell>
          <cell r="B31">
            <v>2</v>
          </cell>
          <cell r="C31">
            <v>0</v>
          </cell>
          <cell r="D31">
            <v>1</v>
          </cell>
          <cell r="E31">
            <v>1</v>
          </cell>
          <cell r="F31">
            <v>1</v>
          </cell>
          <cell r="G31">
            <v>0</v>
          </cell>
          <cell r="H31">
            <v>0</v>
          </cell>
          <cell r="I31">
            <v>1</v>
          </cell>
          <cell r="J31">
            <v>0</v>
          </cell>
          <cell r="K31">
            <v>1</v>
          </cell>
          <cell r="L31">
            <v>0</v>
          </cell>
          <cell r="M31">
            <v>1</v>
          </cell>
          <cell r="N31">
            <v>0</v>
          </cell>
          <cell r="O31">
            <v>0</v>
          </cell>
          <cell r="P31">
            <v>0</v>
          </cell>
        </row>
        <row r="32">
          <cell r="A32" t="str">
            <v>B. longum spp. longum BORI</v>
          </cell>
          <cell r="B32">
            <v>2</v>
          </cell>
          <cell r="C32">
            <v>0</v>
          </cell>
          <cell r="D32">
            <v>1</v>
          </cell>
          <cell r="E32">
            <v>1</v>
          </cell>
          <cell r="F32">
            <v>1</v>
          </cell>
          <cell r="G32">
            <v>0</v>
          </cell>
          <cell r="H32">
            <v>0</v>
          </cell>
          <cell r="I32">
            <v>1</v>
          </cell>
          <cell r="J32">
            <v>0</v>
          </cell>
          <cell r="K32">
            <v>1</v>
          </cell>
          <cell r="L32">
            <v>0</v>
          </cell>
          <cell r="M32">
            <v>1</v>
          </cell>
          <cell r="N32">
            <v>0</v>
          </cell>
          <cell r="O32">
            <v>0</v>
          </cell>
          <cell r="P32">
            <v>0</v>
          </cell>
        </row>
        <row r="33">
          <cell r="A33" t="str">
            <v>B. longum spp. longum BL03</v>
          </cell>
          <cell r="B33">
            <v>2</v>
          </cell>
          <cell r="C33">
            <v>0</v>
          </cell>
          <cell r="D33">
            <v>1</v>
          </cell>
          <cell r="E33">
            <v>1</v>
          </cell>
          <cell r="F33">
            <v>1</v>
          </cell>
          <cell r="G33">
            <v>0</v>
          </cell>
          <cell r="H33">
            <v>0</v>
          </cell>
          <cell r="I33">
            <v>1</v>
          </cell>
          <cell r="J33">
            <v>0</v>
          </cell>
          <cell r="K33">
            <v>1</v>
          </cell>
          <cell r="L33">
            <v>0</v>
          </cell>
          <cell r="M33">
            <v>1</v>
          </cell>
          <cell r="N33">
            <v>0</v>
          </cell>
          <cell r="O33">
            <v>0</v>
          </cell>
          <cell r="P33">
            <v>0</v>
          </cell>
        </row>
        <row r="34">
          <cell r="A34" t="str">
            <v>B. longum spp. infantis UBBI-01</v>
          </cell>
          <cell r="B34">
            <v>6</v>
          </cell>
          <cell r="C34">
            <v>0</v>
          </cell>
          <cell r="D34">
            <v>3</v>
          </cell>
          <cell r="E34">
            <v>3</v>
          </cell>
          <cell r="F34">
            <v>6</v>
          </cell>
          <cell r="G34">
            <v>0</v>
          </cell>
          <cell r="H34">
            <v>0</v>
          </cell>
          <cell r="I34">
            <v>1</v>
          </cell>
          <cell r="J34">
            <v>0</v>
          </cell>
          <cell r="K34">
            <v>1</v>
          </cell>
          <cell r="L34">
            <v>0</v>
          </cell>
          <cell r="M34">
            <v>1</v>
          </cell>
          <cell r="N34">
            <v>0</v>
          </cell>
          <cell r="O34">
            <v>0</v>
          </cell>
          <cell r="P34">
            <v>0</v>
          </cell>
        </row>
        <row r="35">
          <cell r="A35" t="str">
            <v>B. longum spp. infantis Bi-26</v>
          </cell>
          <cell r="B35">
            <v>2</v>
          </cell>
          <cell r="C35">
            <v>0</v>
          </cell>
          <cell r="D35">
            <v>1</v>
          </cell>
          <cell r="E35">
            <v>1</v>
          </cell>
          <cell r="F35">
            <v>2</v>
          </cell>
          <cell r="G35">
            <v>0</v>
          </cell>
          <cell r="H35">
            <v>0</v>
          </cell>
          <cell r="I35">
            <v>1</v>
          </cell>
          <cell r="J35">
            <v>0</v>
          </cell>
          <cell r="K35">
            <v>1</v>
          </cell>
          <cell r="L35">
            <v>0</v>
          </cell>
          <cell r="M35">
            <v>1</v>
          </cell>
          <cell r="N35">
            <v>0</v>
          </cell>
          <cell r="O35">
            <v>0</v>
          </cell>
          <cell r="P35">
            <v>0</v>
          </cell>
        </row>
        <row r="36">
          <cell r="A36" t="str">
            <v>B. longum spp. infantis EVC001</v>
          </cell>
          <cell r="B36">
            <v>2</v>
          </cell>
          <cell r="C36">
            <v>0</v>
          </cell>
          <cell r="D36">
            <v>1</v>
          </cell>
          <cell r="E36">
            <v>1</v>
          </cell>
          <cell r="F36">
            <v>2</v>
          </cell>
          <cell r="G36">
            <v>0</v>
          </cell>
          <cell r="H36">
            <v>0</v>
          </cell>
          <cell r="I36">
            <v>1</v>
          </cell>
          <cell r="J36">
            <v>0</v>
          </cell>
          <cell r="K36">
            <v>1</v>
          </cell>
          <cell r="L36">
            <v>0</v>
          </cell>
          <cell r="M36">
            <v>1</v>
          </cell>
          <cell r="N36">
            <v>0</v>
          </cell>
          <cell r="O36">
            <v>0</v>
          </cell>
          <cell r="P36">
            <v>0</v>
          </cell>
        </row>
        <row r="37">
          <cell r="A37" t="str">
            <v>B. longum spp. longum 35624</v>
          </cell>
          <cell r="B37">
            <v>24</v>
          </cell>
          <cell r="C37">
            <v>0</v>
          </cell>
          <cell r="D37">
            <v>11</v>
          </cell>
          <cell r="E37">
            <v>11</v>
          </cell>
          <cell r="F37">
            <v>13</v>
          </cell>
          <cell r="G37">
            <v>0</v>
          </cell>
          <cell r="H37">
            <v>0</v>
          </cell>
          <cell r="I37">
            <v>1</v>
          </cell>
          <cell r="J37">
            <v>0</v>
          </cell>
          <cell r="K37">
            <v>1</v>
          </cell>
          <cell r="L37">
            <v>0</v>
          </cell>
          <cell r="M37">
            <v>1</v>
          </cell>
          <cell r="N37">
            <v>0</v>
          </cell>
          <cell r="O37">
            <v>0</v>
          </cell>
          <cell r="P37">
            <v>0</v>
          </cell>
        </row>
        <row r="38">
          <cell r="A38" t="str">
            <v>B. breve UBBR-01</v>
          </cell>
          <cell r="B38">
            <v>8</v>
          </cell>
          <cell r="C38">
            <v>0</v>
          </cell>
          <cell r="D38">
            <v>4</v>
          </cell>
          <cell r="E38">
            <v>8</v>
          </cell>
          <cell r="F38">
            <v>4</v>
          </cell>
          <cell r="G38">
            <v>0</v>
          </cell>
          <cell r="H38">
            <v>0</v>
          </cell>
          <cell r="I38">
            <v>1</v>
          </cell>
          <cell r="J38">
            <v>0</v>
          </cell>
          <cell r="K38">
            <v>1</v>
          </cell>
          <cell r="L38">
            <v>0</v>
          </cell>
          <cell r="M38">
            <v>1</v>
          </cell>
          <cell r="N38">
            <v>0</v>
          </cell>
          <cell r="O38">
            <v>1</v>
          </cell>
          <cell r="P38">
            <v>0</v>
          </cell>
        </row>
        <row r="39">
          <cell r="A39" t="str">
            <v>B. breve BR03</v>
          </cell>
          <cell r="B39">
            <v>2</v>
          </cell>
          <cell r="C39">
            <v>0</v>
          </cell>
          <cell r="D39">
            <v>1</v>
          </cell>
          <cell r="E39">
            <v>2</v>
          </cell>
          <cell r="F39">
            <v>1</v>
          </cell>
          <cell r="G39">
            <v>0</v>
          </cell>
          <cell r="H39">
            <v>0</v>
          </cell>
          <cell r="I39">
            <v>1</v>
          </cell>
          <cell r="J39">
            <v>0</v>
          </cell>
          <cell r="K39">
            <v>1</v>
          </cell>
          <cell r="L39">
            <v>0</v>
          </cell>
          <cell r="M39">
            <v>1</v>
          </cell>
          <cell r="N39">
            <v>0</v>
          </cell>
          <cell r="O39">
            <v>1</v>
          </cell>
          <cell r="P39">
            <v>0</v>
          </cell>
        </row>
        <row r="40">
          <cell r="A40" t="str">
            <v>B. breve BB02</v>
          </cell>
          <cell r="B40">
            <v>2</v>
          </cell>
          <cell r="C40">
            <v>0</v>
          </cell>
          <cell r="D40">
            <v>1</v>
          </cell>
          <cell r="E40">
            <v>2</v>
          </cell>
          <cell r="F40">
            <v>1</v>
          </cell>
          <cell r="G40">
            <v>0</v>
          </cell>
          <cell r="H40">
            <v>0</v>
          </cell>
          <cell r="I40">
            <v>1</v>
          </cell>
          <cell r="J40">
            <v>0</v>
          </cell>
          <cell r="K40">
            <v>1</v>
          </cell>
          <cell r="L40">
            <v>0</v>
          </cell>
          <cell r="M40">
            <v>1</v>
          </cell>
          <cell r="N40">
            <v>0</v>
          </cell>
          <cell r="O40">
            <v>1</v>
          </cell>
          <cell r="P40">
            <v>0</v>
          </cell>
        </row>
        <row r="41">
          <cell r="A41" t="str">
            <v>B. bifidum PRL2010</v>
          </cell>
          <cell r="B41">
            <v>2</v>
          </cell>
          <cell r="C41">
            <v>0</v>
          </cell>
          <cell r="D41">
            <v>1</v>
          </cell>
          <cell r="E41">
            <v>0</v>
          </cell>
          <cell r="F41">
            <v>1</v>
          </cell>
          <cell r="G41">
            <v>0</v>
          </cell>
          <cell r="H41">
            <v>0</v>
          </cell>
          <cell r="I41">
            <v>1</v>
          </cell>
          <cell r="J41">
            <v>0</v>
          </cell>
          <cell r="K41">
            <v>1</v>
          </cell>
          <cell r="L41">
            <v>0</v>
          </cell>
          <cell r="M41">
            <v>1</v>
          </cell>
          <cell r="N41">
            <v>0</v>
          </cell>
          <cell r="O41">
            <v>1</v>
          </cell>
          <cell r="P41">
            <v>0</v>
          </cell>
        </row>
        <row r="42">
          <cell r="A42" t="str">
            <v>B. bifidum BGN4</v>
          </cell>
          <cell r="B42">
            <v>2</v>
          </cell>
          <cell r="C42">
            <v>0</v>
          </cell>
          <cell r="D42">
            <v>1</v>
          </cell>
          <cell r="E42">
            <v>1</v>
          </cell>
          <cell r="F42">
            <v>1</v>
          </cell>
          <cell r="G42">
            <v>0</v>
          </cell>
          <cell r="H42">
            <v>0</v>
          </cell>
          <cell r="I42">
            <v>1</v>
          </cell>
          <cell r="J42">
            <v>0</v>
          </cell>
          <cell r="K42">
            <v>1</v>
          </cell>
          <cell r="L42">
            <v>0</v>
          </cell>
          <cell r="M42">
            <v>1</v>
          </cell>
          <cell r="N42">
            <v>0</v>
          </cell>
          <cell r="O42">
            <v>1</v>
          </cell>
          <cell r="P42">
            <v>0</v>
          </cell>
        </row>
        <row r="43">
          <cell r="A43" t="str">
            <v>B. bifidum BF3</v>
          </cell>
          <cell r="B43">
            <v>2</v>
          </cell>
          <cell r="C43">
            <v>0</v>
          </cell>
          <cell r="D43">
            <v>1</v>
          </cell>
          <cell r="E43">
            <v>1</v>
          </cell>
          <cell r="F43">
            <v>1</v>
          </cell>
          <cell r="G43">
            <v>0</v>
          </cell>
          <cell r="H43">
            <v>0</v>
          </cell>
          <cell r="I43">
            <v>1</v>
          </cell>
          <cell r="J43">
            <v>0</v>
          </cell>
          <cell r="K43">
            <v>1</v>
          </cell>
          <cell r="L43">
            <v>0</v>
          </cell>
          <cell r="M43">
            <v>1</v>
          </cell>
          <cell r="N43">
            <v>0</v>
          </cell>
          <cell r="O43">
            <v>1</v>
          </cell>
          <cell r="P43">
            <v>0</v>
          </cell>
        </row>
        <row r="44">
          <cell r="A44" t="str">
            <v>B. bifidum ATCC29521</v>
          </cell>
          <cell r="B44">
            <v>2</v>
          </cell>
          <cell r="C44">
            <v>0</v>
          </cell>
          <cell r="D44">
            <v>1</v>
          </cell>
          <cell r="E44">
            <v>0</v>
          </cell>
          <cell r="F44">
            <v>1</v>
          </cell>
          <cell r="G44">
            <v>0</v>
          </cell>
          <cell r="H44">
            <v>0</v>
          </cell>
          <cell r="I44">
            <v>1</v>
          </cell>
          <cell r="J44">
            <v>0</v>
          </cell>
          <cell r="K44">
            <v>1</v>
          </cell>
          <cell r="L44">
            <v>0</v>
          </cell>
          <cell r="M44">
            <v>1</v>
          </cell>
          <cell r="N44">
            <v>0</v>
          </cell>
          <cell r="O44">
            <v>1</v>
          </cell>
          <cell r="P44">
            <v>0</v>
          </cell>
        </row>
        <row r="45">
          <cell r="A45" t="str">
            <v>B. animalis spp. lactis MB2409</v>
          </cell>
          <cell r="B45">
            <v>2</v>
          </cell>
          <cell r="C45">
            <v>0</v>
          </cell>
          <cell r="D45">
            <v>1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1</v>
          </cell>
          <cell r="N45">
            <v>0</v>
          </cell>
          <cell r="O45">
            <v>0</v>
          </cell>
          <cell r="P45">
            <v>0</v>
          </cell>
        </row>
        <row r="46">
          <cell r="A46" t="str">
            <v>B. animalis spp. lactis HN019</v>
          </cell>
          <cell r="B46">
            <v>2</v>
          </cell>
          <cell r="C46">
            <v>0</v>
          </cell>
          <cell r="D46">
            <v>1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1</v>
          </cell>
          <cell r="N46">
            <v>0</v>
          </cell>
          <cell r="O46">
            <v>0</v>
          </cell>
          <cell r="P46">
            <v>0</v>
          </cell>
        </row>
        <row r="47">
          <cell r="A47" t="str">
            <v>B. animalis spp. lactis BS05</v>
          </cell>
          <cell r="B47">
            <v>2</v>
          </cell>
          <cell r="C47">
            <v>0</v>
          </cell>
          <cell r="D47">
            <v>1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1</v>
          </cell>
          <cell r="N47">
            <v>0</v>
          </cell>
          <cell r="O47">
            <v>0</v>
          </cell>
          <cell r="P47">
            <v>0</v>
          </cell>
        </row>
        <row r="48">
          <cell r="A48" t="str">
            <v>B. animalis spp. lactis CECT8145</v>
          </cell>
          <cell r="B48">
            <v>2</v>
          </cell>
          <cell r="C48">
            <v>0</v>
          </cell>
          <cell r="D48">
            <v>1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1</v>
          </cell>
          <cell r="N48">
            <v>0</v>
          </cell>
          <cell r="O48">
            <v>0</v>
          </cell>
          <cell r="P48">
            <v>0</v>
          </cell>
        </row>
        <row r="49">
          <cell r="A49" t="str">
            <v>B. animalis spp. lactis BL-G101</v>
          </cell>
          <cell r="B49">
            <v>2</v>
          </cell>
          <cell r="C49">
            <v>0</v>
          </cell>
          <cell r="D49">
            <v>1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1</v>
          </cell>
          <cell r="N49">
            <v>0</v>
          </cell>
          <cell r="O49">
            <v>0</v>
          </cell>
          <cell r="P49">
            <v>0</v>
          </cell>
        </row>
        <row r="50">
          <cell r="A50" t="str">
            <v>B. animalis spp. lactis BLC1</v>
          </cell>
          <cell r="B50">
            <v>2</v>
          </cell>
          <cell r="C50">
            <v>0</v>
          </cell>
          <cell r="D50">
            <v>1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1</v>
          </cell>
          <cell r="N50">
            <v>0</v>
          </cell>
          <cell r="O50">
            <v>0</v>
          </cell>
          <cell r="P50">
            <v>0</v>
          </cell>
        </row>
        <row r="51">
          <cell r="A51" t="str">
            <v>B. animalis spp. lactis BL3</v>
          </cell>
          <cell r="B51">
            <v>2</v>
          </cell>
          <cell r="C51">
            <v>0</v>
          </cell>
          <cell r="D51">
            <v>1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1</v>
          </cell>
          <cell r="N51">
            <v>0</v>
          </cell>
          <cell r="O51">
            <v>0</v>
          </cell>
          <cell r="P51">
            <v>0</v>
          </cell>
        </row>
        <row r="52">
          <cell r="A52" t="str">
            <v>B. animalis spp. lactis Bi07</v>
          </cell>
          <cell r="B52">
            <v>2</v>
          </cell>
          <cell r="C52">
            <v>0</v>
          </cell>
          <cell r="D52">
            <v>1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1</v>
          </cell>
          <cell r="N52">
            <v>0</v>
          </cell>
          <cell r="O52">
            <v>0</v>
          </cell>
          <cell r="P52">
            <v>0</v>
          </cell>
        </row>
        <row r="53">
          <cell r="A53" t="str">
            <v>B. animalis spp. lactis BB-12</v>
          </cell>
          <cell r="B53">
            <v>2</v>
          </cell>
          <cell r="C53">
            <v>0</v>
          </cell>
          <cell r="D53">
            <v>1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1</v>
          </cell>
          <cell r="N53">
            <v>0</v>
          </cell>
          <cell r="O53">
            <v>0</v>
          </cell>
          <cell r="P53">
            <v>0</v>
          </cell>
        </row>
        <row r="54">
          <cell r="A54" t="str">
            <v>B. animalis spp. lactis B420</v>
          </cell>
          <cell r="B54">
            <v>2</v>
          </cell>
          <cell r="C54">
            <v>0</v>
          </cell>
          <cell r="D54">
            <v>1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1</v>
          </cell>
          <cell r="N54">
            <v>0</v>
          </cell>
          <cell r="O54">
            <v>0</v>
          </cell>
          <cell r="P54">
            <v>0</v>
          </cell>
        </row>
        <row r="55">
          <cell r="A55" t="str">
            <v>B. animalis spp. lactis BS01</v>
          </cell>
          <cell r="B55">
            <v>2</v>
          </cell>
          <cell r="C55">
            <v>0</v>
          </cell>
          <cell r="D55">
            <v>1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1</v>
          </cell>
          <cell r="N55">
            <v>0</v>
          </cell>
          <cell r="O55">
            <v>0</v>
          </cell>
          <cell r="P55">
            <v>0</v>
          </cell>
        </row>
        <row r="56">
          <cell r="A56" t="str">
            <v>B. animalis spp. lactis ADO11</v>
          </cell>
          <cell r="B56">
            <v>2</v>
          </cell>
          <cell r="C56">
            <v>0</v>
          </cell>
          <cell r="D56">
            <v>1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1</v>
          </cell>
          <cell r="N56">
            <v>0</v>
          </cell>
          <cell r="O56">
            <v>0</v>
          </cell>
          <cell r="P56">
            <v>0</v>
          </cell>
        </row>
        <row r="57">
          <cell r="A57" t="str">
            <v>B. animalis spp. lactis SD5219</v>
          </cell>
          <cell r="B57">
            <v>2</v>
          </cell>
          <cell r="C57">
            <v>0</v>
          </cell>
          <cell r="D57">
            <v>1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1</v>
          </cell>
          <cell r="N57">
            <v>0</v>
          </cell>
          <cell r="O57">
            <v>0</v>
          </cell>
          <cell r="P5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7B71C-8FAC-4C4E-B63F-9738BDA01013}">
  <dimension ref="A1:F36"/>
  <sheetViews>
    <sheetView workbookViewId="0">
      <selection activeCell="B3" sqref="B3:B36"/>
    </sheetView>
  </sheetViews>
  <sheetFormatPr defaultColWidth="9.1796875" defaultRowHeight="13" x14ac:dyDescent="0.3"/>
  <cols>
    <col min="1" max="1" width="23" style="10" bestFit="1" customWidth="1"/>
    <col min="2" max="2" width="18.26953125" style="10" bestFit="1" customWidth="1"/>
    <col min="3" max="3" width="9" style="10" bestFit="1" customWidth="1"/>
    <col min="4" max="4" width="12" style="10" bestFit="1" customWidth="1"/>
    <col min="5" max="16384" width="9.1796875" style="10"/>
  </cols>
  <sheetData>
    <row r="1" spans="1:6" x14ac:dyDescent="0.3">
      <c r="A1" s="29" t="s">
        <v>156</v>
      </c>
      <c r="B1" s="29"/>
      <c r="C1" s="29"/>
      <c r="D1" s="29"/>
      <c r="E1" s="29"/>
      <c r="F1" s="30"/>
    </row>
    <row r="2" spans="1:6" ht="26" x14ac:dyDescent="0.3">
      <c r="A2" s="18"/>
      <c r="B2" s="19" t="s">
        <v>72</v>
      </c>
      <c r="C2" s="20" t="s">
        <v>73</v>
      </c>
      <c r="D2" s="19" t="s">
        <v>74</v>
      </c>
    </row>
    <row r="3" spans="1:6" x14ac:dyDescent="0.3">
      <c r="A3" s="61" t="s">
        <v>110</v>
      </c>
      <c r="B3" s="21" t="s">
        <v>75</v>
      </c>
      <c r="C3" s="22">
        <v>1.94</v>
      </c>
      <c r="D3" s="35">
        <v>1570</v>
      </c>
    </row>
    <row r="4" spans="1:6" x14ac:dyDescent="0.3">
      <c r="A4" s="62"/>
      <c r="B4" s="23" t="s">
        <v>76</v>
      </c>
      <c r="C4" s="24">
        <v>1.94</v>
      </c>
      <c r="D4" s="36">
        <v>1565</v>
      </c>
    </row>
    <row r="5" spans="1:6" x14ac:dyDescent="0.3">
      <c r="A5" s="62"/>
      <c r="B5" s="25" t="s">
        <v>77</v>
      </c>
      <c r="C5" s="24">
        <v>1.94</v>
      </c>
      <c r="D5" s="36">
        <v>1568</v>
      </c>
    </row>
    <row r="6" spans="1:6" x14ac:dyDescent="0.3">
      <c r="A6" s="62"/>
      <c r="B6" s="3" t="s">
        <v>78</v>
      </c>
      <c r="C6" s="3">
        <v>1.93</v>
      </c>
      <c r="D6" s="36">
        <v>1728</v>
      </c>
    </row>
    <row r="7" spans="1:6" x14ac:dyDescent="0.3">
      <c r="A7" s="62"/>
      <c r="B7" s="3" t="s">
        <v>79</v>
      </c>
      <c r="C7" s="3">
        <v>1.94</v>
      </c>
      <c r="D7" s="36">
        <v>1567</v>
      </c>
    </row>
    <row r="8" spans="1:6" x14ac:dyDescent="0.3">
      <c r="A8" s="62"/>
      <c r="B8" s="25" t="s">
        <v>80</v>
      </c>
      <c r="C8" s="3">
        <v>2.09</v>
      </c>
      <c r="D8" s="36">
        <v>1720</v>
      </c>
    </row>
    <row r="9" spans="1:6" x14ac:dyDescent="0.3">
      <c r="A9" s="62"/>
      <c r="B9" s="25" t="s">
        <v>81</v>
      </c>
      <c r="C9" s="3">
        <v>1.97</v>
      </c>
      <c r="D9" s="36">
        <v>1685</v>
      </c>
    </row>
    <row r="10" spans="1:6" x14ac:dyDescent="0.3">
      <c r="A10" s="62"/>
      <c r="B10" s="25" t="s">
        <v>82</v>
      </c>
      <c r="C10" s="3">
        <v>1.94</v>
      </c>
      <c r="D10" s="36">
        <v>1568</v>
      </c>
    </row>
    <row r="11" spans="1:6" x14ac:dyDescent="0.3">
      <c r="A11" s="62"/>
      <c r="B11" s="3" t="s">
        <v>83</v>
      </c>
      <c r="C11" s="3">
        <v>1.94</v>
      </c>
      <c r="D11" s="36">
        <v>1566</v>
      </c>
    </row>
    <row r="12" spans="1:6" x14ac:dyDescent="0.3">
      <c r="A12" s="62"/>
      <c r="B12" s="3" t="s">
        <v>84</v>
      </c>
      <c r="C12" s="3">
        <v>1.93</v>
      </c>
      <c r="D12" s="36">
        <v>1582</v>
      </c>
    </row>
    <row r="13" spans="1:6" x14ac:dyDescent="0.3">
      <c r="A13" s="62"/>
      <c r="B13" s="3" t="s">
        <v>85</v>
      </c>
      <c r="C13" s="3">
        <v>1.92</v>
      </c>
      <c r="D13" s="36">
        <v>1568</v>
      </c>
    </row>
    <row r="14" spans="1:6" x14ac:dyDescent="0.3">
      <c r="A14" s="62"/>
      <c r="B14" s="3" t="s">
        <v>86</v>
      </c>
      <c r="C14" s="24">
        <v>1.94</v>
      </c>
      <c r="D14" s="36">
        <v>1574</v>
      </c>
    </row>
    <row r="15" spans="1:6" x14ac:dyDescent="0.3">
      <c r="A15" s="63"/>
      <c r="B15" s="1" t="s">
        <v>87</v>
      </c>
      <c r="C15" s="1">
        <v>1.96</v>
      </c>
      <c r="D15" s="37">
        <v>1633</v>
      </c>
    </row>
    <row r="16" spans="1:6" x14ac:dyDescent="0.3">
      <c r="A16" s="61" t="s">
        <v>111</v>
      </c>
      <c r="B16" s="26" t="s">
        <v>88</v>
      </c>
      <c r="C16" s="21">
        <v>2.61</v>
      </c>
      <c r="D16" s="35">
        <v>2237</v>
      </c>
    </row>
    <row r="17" spans="1:4" x14ac:dyDescent="0.3">
      <c r="A17" s="62"/>
      <c r="B17" s="3" t="s">
        <v>89</v>
      </c>
      <c r="C17" s="3">
        <v>2.73</v>
      </c>
      <c r="D17" s="36">
        <v>2462</v>
      </c>
    </row>
    <row r="18" spans="1:4" x14ac:dyDescent="0.3">
      <c r="A18" s="62"/>
      <c r="B18" s="3">
        <v>35624</v>
      </c>
      <c r="C18" s="3">
        <v>2.2599999999999998</v>
      </c>
      <c r="D18" s="36">
        <v>1827</v>
      </c>
    </row>
    <row r="19" spans="1:4" x14ac:dyDescent="0.3">
      <c r="A19" s="63"/>
      <c r="B19" s="1" t="s">
        <v>90</v>
      </c>
      <c r="C19" s="1">
        <v>2.83</v>
      </c>
      <c r="D19" s="37">
        <v>2567</v>
      </c>
    </row>
    <row r="20" spans="1:4" x14ac:dyDescent="0.3">
      <c r="A20" s="61" t="s">
        <v>112</v>
      </c>
      <c r="B20" s="26" t="s">
        <v>91</v>
      </c>
      <c r="C20" s="21">
        <v>2.31</v>
      </c>
      <c r="D20" s="35">
        <v>1831</v>
      </c>
    </row>
    <row r="21" spans="1:4" x14ac:dyDescent="0.3">
      <c r="A21" s="62"/>
      <c r="B21" s="25" t="s">
        <v>92</v>
      </c>
      <c r="C21" s="3">
        <v>2.33</v>
      </c>
      <c r="D21" s="36">
        <v>1886</v>
      </c>
    </row>
    <row r="22" spans="1:4" x14ac:dyDescent="0.3">
      <c r="A22" s="62"/>
      <c r="B22" s="25" t="s">
        <v>93</v>
      </c>
      <c r="C22" s="3">
        <v>2.35</v>
      </c>
      <c r="D22" s="36">
        <v>2010</v>
      </c>
    </row>
    <row r="23" spans="1:4" x14ac:dyDescent="0.3">
      <c r="A23" s="62"/>
      <c r="B23" s="25" t="s">
        <v>94</v>
      </c>
      <c r="C23" s="3">
        <v>2.37</v>
      </c>
      <c r="D23" s="36">
        <v>1992</v>
      </c>
    </row>
    <row r="24" spans="1:4" x14ac:dyDescent="0.3">
      <c r="A24" s="62"/>
      <c r="B24" s="25" t="s">
        <v>95</v>
      </c>
      <c r="C24" s="3">
        <v>2.37</v>
      </c>
      <c r="D24" s="36">
        <v>1989</v>
      </c>
    </row>
    <row r="25" spans="1:4" x14ac:dyDescent="0.3">
      <c r="A25" s="62"/>
      <c r="B25" s="25" t="s">
        <v>96</v>
      </c>
      <c r="C25" s="3">
        <v>2.33</v>
      </c>
      <c r="D25" s="36">
        <v>2019</v>
      </c>
    </row>
    <row r="26" spans="1:4" x14ac:dyDescent="0.3">
      <c r="A26" s="62"/>
      <c r="B26" s="25" t="s">
        <v>97</v>
      </c>
      <c r="C26" s="27">
        <v>2.4194629999999999</v>
      </c>
      <c r="D26" s="36">
        <v>2023</v>
      </c>
    </row>
    <row r="27" spans="1:4" x14ac:dyDescent="0.3">
      <c r="A27" s="62"/>
      <c r="B27" s="25" t="s">
        <v>98</v>
      </c>
      <c r="C27" s="3">
        <v>2.48</v>
      </c>
      <c r="D27" s="36">
        <v>2024</v>
      </c>
    </row>
    <row r="28" spans="1:4" x14ac:dyDescent="0.3">
      <c r="A28" s="62"/>
      <c r="B28" s="3" t="s">
        <v>99</v>
      </c>
      <c r="C28" s="28">
        <v>2.4</v>
      </c>
      <c r="D28" s="36">
        <v>1952</v>
      </c>
    </row>
    <row r="29" spans="1:4" x14ac:dyDescent="0.3">
      <c r="A29" s="63"/>
      <c r="B29" s="1" t="s">
        <v>100</v>
      </c>
      <c r="C29" s="1">
        <v>2.29</v>
      </c>
      <c r="D29" s="37">
        <v>1873</v>
      </c>
    </row>
    <row r="30" spans="1:4" x14ac:dyDescent="0.3">
      <c r="A30" s="64" t="s">
        <v>101</v>
      </c>
      <c r="B30" s="21" t="s">
        <v>102</v>
      </c>
      <c r="C30" s="21">
        <v>2.21</v>
      </c>
      <c r="D30" s="35">
        <v>1830</v>
      </c>
    </row>
    <row r="31" spans="1:4" x14ac:dyDescent="0.3">
      <c r="A31" s="62"/>
      <c r="B31" s="3" t="s">
        <v>103</v>
      </c>
      <c r="C31" s="3">
        <v>2.2200000000000002</v>
      </c>
      <c r="D31" s="36">
        <v>1792</v>
      </c>
    </row>
    <row r="32" spans="1:4" x14ac:dyDescent="0.3">
      <c r="A32" s="62"/>
      <c r="B32" s="3" t="s">
        <v>104</v>
      </c>
      <c r="C32" s="3">
        <v>2.21</v>
      </c>
      <c r="D32" s="36">
        <v>1782</v>
      </c>
    </row>
    <row r="33" spans="1:4" x14ac:dyDescent="0.3">
      <c r="A33" s="63"/>
      <c r="B33" s="1" t="s">
        <v>105</v>
      </c>
      <c r="C33" s="1">
        <v>2.2000000000000002</v>
      </c>
      <c r="D33" s="37">
        <v>1846</v>
      </c>
    </row>
    <row r="34" spans="1:4" x14ac:dyDescent="0.3">
      <c r="A34" s="64" t="s">
        <v>106</v>
      </c>
      <c r="B34" s="21" t="s">
        <v>107</v>
      </c>
      <c r="C34" s="21">
        <v>2.27</v>
      </c>
      <c r="D34" s="35">
        <v>1871</v>
      </c>
    </row>
    <row r="35" spans="1:4" x14ac:dyDescent="0.3">
      <c r="A35" s="62"/>
      <c r="B35" s="3" t="s">
        <v>108</v>
      </c>
      <c r="C35" s="3">
        <v>2.3199999999999998</v>
      </c>
      <c r="D35" s="36">
        <v>1983</v>
      </c>
    </row>
    <row r="36" spans="1:4" x14ac:dyDescent="0.3">
      <c r="A36" s="63"/>
      <c r="B36" s="1" t="s">
        <v>109</v>
      </c>
      <c r="C36" s="1">
        <v>2.33</v>
      </c>
      <c r="D36" s="37">
        <v>2043</v>
      </c>
    </row>
  </sheetData>
  <mergeCells count="5">
    <mergeCell ref="A3:A15"/>
    <mergeCell ref="A16:A19"/>
    <mergeCell ref="A20:A29"/>
    <mergeCell ref="A30:A33"/>
    <mergeCell ref="A34:A3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67F8D-2D50-466B-8B2E-C785157C4126}">
  <dimension ref="A1:AI41"/>
  <sheetViews>
    <sheetView zoomScale="85" zoomScaleNormal="85" workbookViewId="0">
      <selection activeCell="D8" sqref="D8"/>
    </sheetView>
  </sheetViews>
  <sheetFormatPr defaultRowHeight="14.5" x14ac:dyDescent="0.35"/>
  <cols>
    <col min="1" max="1" width="95.81640625" bestFit="1" customWidth="1"/>
    <col min="2" max="2" width="4.81640625" style="43" bestFit="1" customWidth="1"/>
    <col min="3" max="5" width="5.7265625" style="43" bestFit="1" customWidth="1"/>
    <col min="6" max="6" width="4.81640625" style="43" bestFit="1" customWidth="1"/>
    <col min="7" max="7" width="5.7265625" style="43" bestFit="1" customWidth="1"/>
    <col min="8" max="8" width="4.81640625" style="43" bestFit="1" customWidth="1"/>
    <col min="9" max="10" width="5.7265625" style="43" bestFit="1" customWidth="1"/>
    <col min="11" max="11" width="4.81640625" style="43" bestFit="1" customWidth="1"/>
    <col min="12" max="12" width="5.7265625" style="43" bestFit="1" customWidth="1"/>
    <col min="13" max="13" width="4.81640625" style="43" bestFit="1" customWidth="1"/>
    <col min="14" max="14" width="5.7265625" style="43" bestFit="1" customWidth="1"/>
    <col min="15" max="30" width="4.81640625" style="43" bestFit="1" customWidth="1"/>
    <col min="31" max="32" width="5.7265625" style="43" bestFit="1" customWidth="1"/>
    <col min="33" max="35" width="4.81640625" style="43" bestFit="1" customWidth="1"/>
  </cols>
  <sheetData>
    <row r="1" spans="1:35" x14ac:dyDescent="0.35">
      <c r="A1" s="65" t="s">
        <v>155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</row>
    <row r="4" spans="1:35" ht="133.5" x14ac:dyDescent="0.35">
      <c r="B4" s="70" t="s">
        <v>182</v>
      </c>
      <c r="C4" s="70" t="s">
        <v>183</v>
      </c>
      <c r="D4" s="70" t="s">
        <v>184</v>
      </c>
      <c r="E4" s="70" t="s">
        <v>185</v>
      </c>
      <c r="F4" s="70" t="s">
        <v>186</v>
      </c>
      <c r="G4" s="70" t="s">
        <v>187</v>
      </c>
      <c r="H4" s="70" t="s">
        <v>188</v>
      </c>
      <c r="I4" s="70" t="s">
        <v>189</v>
      </c>
      <c r="J4" s="70" t="s">
        <v>190</v>
      </c>
      <c r="K4" s="70" t="s">
        <v>191</v>
      </c>
      <c r="L4" s="70" t="s">
        <v>192</v>
      </c>
      <c r="M4" s="70" t="s">
        <v>193</v>
      </c>
      <c r="N4" s="70" t="s">
        <v>194</v>
      </c>
      <c r="O4" s="70" t="s">
        <v>195</v>
      </c>
      <c r="P4" s="70" t="s">
        <v>196</v>
      </c>
      <c r="Q4" s="70" t="s">
        <v>197</v>
      </c>
      <c r="R4" s="70" t="s">
        <v>198</v>
      </c>
      <c r="S4" s="70" t="s">
        <v>199</v>
      </c>
      <c r="T4" s="70" t="s">
        <v>200</v>
      </c>
      <c r="U4" s="70" t="s">
        <v>201</v>
      </c>
      <c r="V4" s="70" t="s">
        <v>202</v>
      </c>
      <c r="W4" s="70" t="s">
        <v>203</v>
      </c>
      <c r="X4" s="70" t="s">
        <v>204</v>
      </c>
      <c r="Y4" s="71" t="s">
        <v>205</v>
      </c>
      <c r="Z4" s="70" t="s">
        <v>206</v>
      </c>
      <c r="AA4" s="70" t="s">
        <v>207</v>
      </c>
      <c r="AB4" s="70" t="s">
        <v>208</v>
      </c>
      <c r="AC4" s="70" t="s">
        <v>209</v>
      </c>
      <c r="AD4" s="70" t="s">
        <v>210</v>
      </c>
      <c r="AE4" s="70" t="s">
        <v>211</v>
      </c>
      <c r="AF4" s="70" t="s">
        <v>212</v>
      </c>
      <c r="AG4" s="70" t="s">
        <v>213</v>
      </c>
      <c r="AH4" s="70" t="s">
        <v>214</v>
      </c>
      <c r="AI4" s="70" t="s">
        <v>215</v>
      </c>
    </row>
    <row r="5" spans="1:35" x14ac:dyDescent="0.35">
      <c r="A5" s="39" t="s">
        <v>182</v>
      </c>
      <c r="B5" s="41"/>
      <c r="C5" s="41">
        <v>99.959655999999995</v>
      </c>
      <c r="D5" s="41">
        <v>99.962975</v>
      </c>
      <c r="E5" s="41">
        <v>99.959166999999994</v>
      </c>
      <c r="F5" s="41">
        <v>99.952270999999996</v>
      </c>
      <c r="G5" s="41">
        <v>99.957419999999999</v>
      </c>
      <c r="H5" s="41">
        <v>99.943314000000001</v>
      </c>
      <c r="I5" s="41">
        <v>99.958800999999994</v>
      </c>
      <c r="J5" s="41">
        <v>99.958800999999994</v>
      </c>
      <c r="K5" s="41">
        <v>99.922302000000002</v>
      </c>
      <c r="L5" s="41">
        <v>99.958800999999994</v>
      </c>
      <c r="M5" s="41">
        <v>99.947204999999997</v>
      </c>
      <c r="N5" s="41">
        <v>99.959000000000003</v>
      </c>
      <c r="O5" s="41">
        <v>78.876266000000001</v>
      </c>
      <c r="P5" s="41">
        <v>78.939841999999999</v>
      </c>
      <c r="Q5" s="41">
        <v>79.053848000000002</v>
      </c>
      <c r="R5" s="41">
        <v>79.070518000000007</v>
      </c>
      <c r="S5" s="41">
        <v>78.392975000000007</v>
      </c>
      <c r="T5" s="41">
        <v>78.509186</v>
      </c>
      <c r="U5" s="41">
        <v>78.254638999999997</v>
      </c>
      <c r="V5" s="41">
        <v>78.929519999999997</v>
      </c>
      <c r="W5" s="41">
        <v>78.790344000000005</v>
      </c>
      <c r="X5" s="41">
        <v>78.762444000000002</v>
      </c>
      <c r="Y5" s="42">
        <v>78.848236</v>
      </c>
      <c r="Z5" s="41">
        <v>78.806731999999997</v>
      </c>
      <c r="AA5" s="41">
        <v>78.701522999999995</v>
      </c>
      <c r="AB5" s="41">
        <v>78.993995999999996</v>
      </c>
      <c r="AC5" s="41">
        <v>78.490189000000001</v>
      </c>
      <c r="AD5" s="41">
        <v>78.669158999999993</v>
      </c>
      <c r="AE5" s="41">
        <v>78.875136999999995</v>
      </c>
      <c r="AF5" s="41">
        <v>78.965148999999997</v>
      </c>
      <c r="AG5" s="41">
        <v>79.087233999999995</v>
      </c>
      <c r="AH5" s="41">
        <v>78.800797000000003</v>
      </c>
      <c r="AI5" s="41">
        <v>78.614593999999997</v>
      </c>
    </row>
    <row r="6" spans="1:35" x14ac:dyDescent="0.35">
      <c r="A6" s="39" t="s">
        <v>183</v>
      </c>
      <c r="B6" s="41">
        <v>99.959655999999995</v>
      </c>
      <c r="C6" s="41"/>
      <c r="D6" s="41">
        <v>99.998435999999998</v>
      </c>
      <c r="E6" s="41">
        <v>99.997467</v>
      </c>
      <c r="F6" s="41">
        <v>99.988663000000003</v>
      </c>
      <c r="G6" s="41">
        <v>99.997246000000004</v>
      </c>
      <c r="H6" s="41">
        <v>99.970482000000004</v>
      </c>
      <c r="I6" s="41">
        <v>99.995361000000003</v>
      </c>
      <c r="J6" s="41">
        <v>99.995361000000003</v>
      </c>
      <c r="K6" s="41">
        <v>99.963333000000006</v>
      </c>
      <c r="L6" s="41">
        <v>99.995361000000003</v>
      </c>
      <c r="M6" s="41">
        <v>99.979691000000003</v>
      </c>
      <c r="N6" s="41">
        <v>99.997528000000003</v>
      </c>
      <c r="O6" s="41">
        <v>79.045944000000006</v>
      </c>
      <c r="P6" s="41">
        <v>79.133514000000005</v>
      </c>
      <c r="Q6" s="41">
        <v>79.192307</v>
      </c>
      <c r="R6" s="41">
        <v>79.184890999999993</v>
      </c>
      <c r="S6" s="41">
        <v>78.365509000000003</v>
      </c>
      <c r="T6" s="41">
        <v>78.570648000000006</v>
      </c>
      <c r="U6" s="41">
        <v>78.335280999999995</v>
      </c>
      <c r="V6" s="41">
        <v>78.912766000000005</v>
      </c>
      <c r="W6" s="41">
        <v>79.010283999999999</v>
      </c>
      <c r="X6" s="41">
        <v>78.720161000000004</v>
      </c>
      <c r="Y6" s="42">
        <v>78.873610999999997</v>
      </c>
      <c r="Z6" s="41">
        <v>78.905533000000005</v>
      </c>
      <c r="AA6" s="41">
        <v>78.771973000000003</v>
      </c>
      <c r="AB6" s="41">
        <v>79.147354000000007</v>
      </c>
      <c r="AC6" s="41">
        <v>78.570717000000002</v>
      </c>
      <c r="AD6" s="41">
        <v>78.689682000000005</v>
      </c>
      <c r="AE6" s="41">
        <v>78.976898000000006</v>
      </c>
      <c r="AF6" s="41">
        <v>79.040306000000001</v>
      </c>
      <c r="AG6" s="41">
        <v>79.156158000000005</v>
      </c>
      <c r="AH6" s="41">
        <v>78.965073000000004</v>
      </c>
      <c r="AI6" s="41">
        <v>78.760497999999998</v>
      </c>
    </row>
    <row r="7" spans="1:35" x14ac:dyDescent="0.35">
      <c r="A7" s="39" t="s">
        <v>184</v>
      </c>
      <c r="B7" s="41">
        <v>99.962975</v>
      </c>
      <c r="C7" s="41">
        <v>99.998435999999998</v>
      </c>
      <c r="D7" s="41"/>
      <c r="E7" s="41">
        <v>99.997467</v>
      </c>
      <c r="F7" s="41">
        <v>99.989272999999997</v>
      </c>
      <c r="G7" s="41">
        <v>99.997849000000002</v>
      </c>
      <c r="H7" s="41">
        <v>99.975898999999998</v>
      </c>
      <c r="I7" s="41">
        <v>99.995559999999998</v>
      </c>
      <c r="J7" s="41">
        <v>99.995559999999998</v>
      </c>
      <c r="K7" s="41">
        <v>99.946395999999993</v>
      </c>
      <c r="L7" s="41">
        <v>99.995559999999998</v>
      </c>
      <c r="M7" s="41">
        <v>99.982224000000002</v>
      </c>
      <c r="N7" s="41">
        <v>99.997765000000001</v>
      </c>
      <c r="O7" s="41">
        <v>78.994231999999997</v>
      </c>
      <c r="P7" s="41">
        <v>79.005852000000004</v>
      </c>
      <c r="Q7" s="41">
        <v>79.056968999999995</v>
      </c>
      <c r="R7" s="41">
        <v>79.034935000000004</v>
      </c>
      <c r="S7" s="41">
        <v>78.439087000000001</v>
      </c>
      <c r="T7" s="41">
        <v>78.548676</v>
      </c>
      <c r="U7" s="41">
        <v>78.299499999999995</v>
      </c>
      <c r="V7" s="41">
        <v>78.843468000000001</v>
      </c>
      <c r="W7" s="41">
        <v>78.933029000000005</v>
      </c>
      <c r="X7" s="41">
        <v>78.658005000000003</v>
      </c>
      <c r="Y7" s="42">
        <v>78.886932000000002</v>
      </c>
      <c r="Z7" s="41">
        <v>78.911240000000006</v>
      </c>
      <c r="AA7" s="41">
        <v>78.734863000000004</v>
      </c>
      <c r="AB7" s="41">
        <v>79.090102999999999</v>
      </c>
      <c r="AC7" s="41">
        <v>78.598540999999997</v>
      </c>
      <c r="AD7" s="41">
        <v>78.658730000000006</v>
      </c>
      <c r="AE7" s="41">
        <v>78.923537999999994</v>
      </c>
      <c r="AF7" s="41">
        <v>78.963302999999996</v>
      </c>
      <c r="AG7" s="41">
        <v>79.112373000000005</v>
      </c>
      <c r="AH7" s="41">
        <v>78.945221000000004</v>
      </c>
      <c r="AI7" s="41">
        <v>78.722060999999997</v>
      </c>
    </row>
    <row r="8" spans="1:35" x14ac:dyDescent="0.35">
      <c r="A8" s="39" t="s">
        <v>185</v>
      </c>
      <c r="B8" s="41">
        <v>99.959166999999994</v>
      </c>
      <c r="C8" s="41">
        <v>99.997467</v>
      </c>
      <c r="D8" s="41">
        <v>99.997467</v>
      </c>
      <c r="E8" s="41"/>
      <c r="F8" s="41">
        <v>99.989791999999994</v>
      </c>
      <c r="G8" s="41">
        <v>99.995864999999995</v>
      </c>
      <c r="H8" s="41">
        <v>99.969207999999995</v>
      </c>
      <c r="I8" s="41">
        <v>99.996917999999994</v>
      </c>
      <c r="J8" s="41">
        <v>99.996917999999994</v>
      </c>
      <c r="K8" s="41">
        <v>99.960875999999999</v>
      </c>
      <c r="L8" s="41">
        <v>99.996917999999994</v>
      </c>
      <c r="M8" s="41">
        <v>99.981750000000005</v>
      </c>
      <c r="N8" s="41">
        <v>99.998626999999999</v>
      </c>
      <c r="O8" s="41">
        <v>79.021973000000003</v>
      </c>
      <c r="P8" s="41">
        <v>79.078445000000002</v>
      </c>
      <c r="Q8" s="41">
        <v>79.145690999999999</v>
      </c>
      <c r="R8" s="41">
        <v>79.125</v>
      </c>
      <c r="S8" s="41">
        <v>78.320785999999998</v>
      </c>
      <c r="T8" s="41">
        <v>78.515738999999996</v>
      </c>
      <c r="U8" s="41">
        <v>78.274124</v>
      </c>
      <c r="V8" s="41">
        <v>78.856773000000004</v>
      </c>
      <c r="W8" s="41">
        <v>79.025452000000001</v>
      </c>
      <c r="X8" s="41">
        <v>78.686356000000004</v>
      </c>
      <c r="Y8" s="42">
        <v>78.867035000000001</v>
      </c>
      <c r="Z8" s="41">
        <v>78.881020000000007</v>
      </c>
      <c r="AA8" s="41">
        <v>78.738631999999996</v>
      </c>
      <c r="AB8" s="41">
        <v>79.067604000000003</v>
      </c>
      <c r="AC8" s="41">
        <v>78.520484999999994</v>
      </c>
      <c r="AD8" s="41">
        <v>78.69117</v>
      </c>
      <c r="AE8" s="41">
        <v>78.934387000000001</v>
      </c>
      <c r="AF8" s="41">
        <v>79.005257</v>
      </c>
      <c r="AG8" s="41">
        <v>79.124481000000003</v>
      </c>
      <c r="AH8" s="41">
        <v>78.960662999999997</v>
      </c>
      <c r="AI8" s="41">
        <v>78.727417000000003</v>
      </c>
    </row>
    <row r="9" spans="1:35" x14ac:dyDescent="0.35">
      <c r="A9" s="39" t="s">
        <v>186</v>
      </c>
      <c r="B9" s="41">
        <v>99.952270999999996</v>
      </c>
      <c r="C9" s="41">
        <v>99.988663000000003</v>
      </c>
      <c r="D9" s="41">
        <v>99.989272999999997</v>
      </c>
      <c r="E9" s="41">
        <v>99.989791999999994</v>
      </c>
      <c r="F9" s="41"/>
      <c r="G9" s="41">
        <v>99.987976000000003</v>
      </c>
      <c r="H9" s="41">
        <v>99.963988999999998</v>
      </c>
      <c r="I9" s="41">
        <v>99.985275000000001</v>
      </c>
      <c r="J9" s="41">
        <v>99.985275000000001</v>
      </c>
      <c r="K9" s="41">
        <v>99.936217999999997</v>
      </c>
      <c r="L9" s="41">
        <v>99.985275000000001</v>
      </c>
      <c r="M9" s="41">
        <v>99.969054999999997</v>
      </c>
      <c r="N9" s="41">
        <v>99.990516999999997</v>
      </c>
      <c r="O9" s="41">
        <v>79.010323</v>
      </c>
      <c r="P9" s="41">
        <v>79.040206999999995</v>
      </c>
      <c r="Q9" s="41">
        <v>79.166809000000001</v>
      </c>
      <c r="R9" s="41">
        <v>79.118163999999993</v>
      </c>
      <c r="S9" s="41">
        <v>78.377112999999994</v>
      </c>
      <c r="T9" s="41">
        <v>78.613204999999994</v>
      </c>
      <c r="U9" s="41">
        <v>78.317672999999999</v>
      </c>
      <c r="V9" s="41">
        <v>78.892409999999998</v>
      </c>
      <c r="W9" s="41">
        <v>78.981491000000005</v>
      </c>
      <c r="X9" s="41">
        <v>78.703079000000002</v>
      </c>
      <c r="Y9" s="42">
        <v>78.795012999999997</v>
      </c>
      <c r="Z9" s="41">
        <v>78.803939999999997</v>
      </c>
      <c r="AA9" s="41">
        <v>78.668839000000006</v>
      </c>
      <c r="AB9" s="41">
        <v>79.075767999999997</v>
      </c>
      <c r="AC9" s="41">
        <v>78.498917000000006</v>
      </c>
      <c r="AD9" s="41">
        <v>78.664856</v>
      </c>
      <c r="AE9" s="41">
        <v>78.943152999999995</v>
      </c>
      <c r="AF9" s="41">
        <v>78.945899999999995</v>
      </c>
      <c r="AG9" s="41">
        <v>79.113754</v>
      </c>
      <c r="AH9" s="41">
        <v>78.937820000000002</v>
      </c>
      <c r="AI9" s="41">
        <v>78.648148000000006</v>
      </c>
    </row>
    <row r="10" spans="1:35" x14ac:dyDescent="0.35">
      <c r="A10" s="39" t="s">
        <v>187</v>
      </c>
      <c r="B10" s="41">
        <v>99.957419999999999</v>
      </c>
      <c r="C10" s="41">
        <v>99.997246000000004</v>
      </c>
      <c r="D10" s="41">
        <v>99.997849000000002</v>
      </c>
      <c r="E10" s="41">
        <v>99.995864999999995</v>
      </c>
      <c r="F10" s="41">
        <v>99.987976000000003</v>
      </c>
      <c r="G10" s="41"/>
      <c r="H10" s="41">
        <v>99.972022999999993</v>
      </c>
      <c r="I10" s="41">
        <v>99.995070999999996</v>
      </c>
      <c r="J10" s="41">
        <v>99.995070999999996</v>
      </c>
      <c r="K10" s="41">
        <v>99.961792000000003</v>
      </c>
      <c r="L10" s="41">
        <v>99.995070999999996</v>
      </c>
      <c r="M10" s="41">
        <v>99.976821999999999</v>
      </c>
      <c r="N10" s="41">
        <v>99.996155000000002</v>
      </c>
      <c r="O10" s="41">
        <v>79.029221000000007</v>
      </c>
      <c r="P10" s="41">
        <v>79.066040000000001</v>
      </c>
      <c r="Q10" s="41">
        <v>79.118622000000002</v>
      </c>
      <c r="R10" s="41">
        <v>79.046233999999998</v>
      </c>
      <c r="S10" s="41">
        <v>78.391189999999995</v>
      </c>
      <c r="T10" s="41">
        <v>78.531775999999994</v>
      </c>
      <c r="U10" s="41">
        <v>78.298828</v>
      </c>
      <c r="V10" s="41">
        <v>78.927398999999994</v>
      </c>
      <c r="W10" s="41">
        <v>78.951813000000001</v>
      </c>
      <c r="X10" s="41">
        <v>78.715286000000006</v>
      </c>
      <c r="Y10" s="42">
        <v>78.874968999999993</v>
      </c>
      <c r="Z10" s="41">
        <v>78.934357000000006</v>
      </c>
      <c r="AA10" s="41">
        <v>78.778899999999993</v>
      </c>
      <c r="AB10" s="41">
        <v>79.058548000000002</v>
      </c>
      <c r="AC10" s="41">
        <v>78.625015000000005</v>
      </c>
      <c r="AD10" s="41">
        <v>78.702376999999998</v>
      </c>
      <c r="AE10" s="41">
        <v>78.983504999999994</v>
      </c>
      <c r="AF10" s="41">
        <v>79.006118999999998</v>
      </c>
      <c r="AG10" s="41">
        <v>79.080521000000005</v>
      </c>
      <c r="AH10" s="41">
        <v>78.968033000000005</v>
      </c>
      <c r="AI10" s="41">
        <v>78.790192000000005</v>
      </c>
    </row>
    <row r="11" spans="1:35" x14ac:dyDescent="0.35">
      <c r="A11" s="39" t="s">
        <v>188</v>
      </c>
      <c r="B11" s="41">
        <v>99.943314000000001</v>
      </c>
      <c r="C11" s="41">
        <v>99.970482000000004</v>
      </c>
      <c r="D11" s="41">
        <v>99.975898999999998</v>
      </c>
      <c r="E11" s="41">
        <v>99.969207999999995</v>
      </c>
      <c r="F11" s="41">
        <v>99.963988999999998</v>
      </c>
      <c r="G11" s="41">
        <v>99.972022999999993</v>
      </c>
      <c r="H11" s="41"/>
      <c r="I11" s="41">
        <v>99.972328000000005</v>
      </c>
      <c r="J11" s="41">
        <v>99.972328000000005</v>
      </c>
      <c r="K11" s="41">
        <v>99.965644999999995</v>
      </c>
      <c r="L11" s="41">
        <v>99.972328000000005</v>
      </c>
      <c r="M11" s="41">
        <v>99.976662000000005</v>
      </c>
      <c r="N11" s="41">
        <v>99.970352000000005</v>
      </c>
      <c r="O11" s="41">
        <v>78.859650000000002</v>
      </c>
      <c r="P11" s="41">
        <v>78.932175000000001</v>
      </c>
      <c r="Q11" s="41">
        <v>79.012084999999999</v>
      </c>
      <c r="R11" s="41">
        <v>78.949196000000001</v>
      </c>
      <c r="S11" s="41">
        <v>78.385834000000003</v>
      </c>
      <c r="T11" s="41">
        <v>78.427948000000001</v>
      </c>
      <c r="U11" s="41">
        <v>78.350020999999998</v>
      </c>
      <c r="V11" s="41">
        <v>78.860382000000001</v>
      </c>
      <c r="W11" s="41">
        <v>78.831901999999999</v>
      </c>
      <c r="X11" s="41">
        <v>78.761047000000005</v>
      </c>
      <c r="Y11" s="42">
        <v>78.918457000000004</v>
      </c>
      <c r="Z11" s="41">
        <v>78.838013000000004</v>
      </c>
      <c r="AA11" s="41">
        <v>78.697875999999994</v>
      </c>
      <c r="AB11" s="41">
        <v>79.021996000000001</v>
      </c>
      <c r="AC11" s="41">
        <v>78.644401999999999</v>
      </c>
      <c r="AD11" s="41">
        <v>78.738524999999996</v>
      </c>
      <c r="AE11" s="41">
        <v>78.922950999999998</v>
      </c>
      <c r="AF11" s="41">
        <v>79.007705999999999</v>
      </c>
      <c r="AG11" s="41">
        <v>78.955933000000002</v>
      </c>
      <c r="AH11" s="41">
        <v>78.795128000000005</v>
      </c>
      <c r="AI11" s="41">
        <v>78.799735999999996</v>
      </c>
    </row>
    <row r="12" spans="1:35" x14ac:dyDescent="0.35">
      <c r="A12" s="39" t="s">
        <v>189</v>
      </c>
      <c r="B12" s="41">
        <v>99.958800999999994</v>
      </c>
      <c r="C12" s="41">
        <v>99.995361000000003</v>
      </c>
      <c r="D12" s="41">
        <v>99.995559999999998</v>
      </c>
      <c r="E12" s="41">
        <v>99.996917999999994</v>
      </c>
      <c r="F12" s="41">
        <v>99.985275000000001</v>
      </c>
      <c r="G12" s="41">
        <v>99.995070999999996</v>
      </c>
      <c r="H12" s="41">
        <v>99.972328000000005</v>
      </c>
      <c r="I12" s="41"/>
      <c r="J12" s="41">
        <v>100</v>
      </c>
      <c r="K12" s="41">
        <v>99.960480000000004</v>
      </c>
      <c r="L12" s="41">
        <v>100</v>
      </c>
      <c r="M12" s="41">
        <v>99.987731999999994</v>
      </c>
      <c r="N12" s="41">
        <v>99.994461000000001</v>
      </c>
      <c r="O12" s="41">
        <v>78.891907000000003</v>
      </c>
      <c r="P12" s="41">
        <v>78.952270999999996</v>
      </c>
      <c r="Q12" s="41">
        <v>78.973113999999995</v>
      </c>
      <c r="R12" s="41">
        <v>78.99691</v>
      </c>
      <c r="S12" s="41">
        <v>78.478286999999995</v>
      </c>
      <c r="T12" s="41">
        <v>78.620345999999998</v>
      </c>
      <c r="U12" s="41">
        <v>78.422127000000003</v>
      </c>
      <c r="V12" s="41">
        <v>78.973968999999997</v>
      </c>
      <c r="W12" s="41">
        <v>79.044342</v>
      </c>
      <c r="X12" s="41">
        <v>78.742332000000005</v>
      </c>
      <c r="Y12" s="42">
        <v>78.964325000000002</v>
      </c>
      <c r="Z12" s="41">
        <v>78.966994999999997</v>
      </c>
      <c r="AA12" s="41">
        <v>78.801986999999997</v>
      </c>
      <c r="AB12" s="41">
        <v>79.126709000000005</v>
      </c>
      <c r="AC12" s="41">
        <v>78.578438000000006</v>
      </c>
      <c r="AD12" s="41">
        <v>78.702834999999993</v>
      </c>
      <c r="AE12" s="41">
        <v>79.049103000000002</v>
      </c>
      <c r="AF12" s="41">
        <v>79.069869999999995</v>
      </c>
      <c r="AG12" s="41">
        <v>79.116135</v>
      </c>
      <c r="AH12" s="41">
        <v>78.921486000000002</v>
      </c>
      <c r="AI12" s="41">
        <v>78.780547999999996</v>
      </c>
    </row>
    <row r="13" spans="1:35" x14ac:dyDescent="0.35">
      <c r="A13" s="39" t="s">
        <v>190</v>
      </c>
      <c r="B13" s="41">
        <v>99.958800999999994</v>
      </c>
      <c r="C13" s="41">
        <v>99.995361000000003</v>
      </c>
      <c r="D13" s="41">
        <v>99.995559999999998</v>
      </c>
      <c r="E13" s="41">
        <v>99.996917999999994</v>
      </c>
      <c r="F13" s="41">
        <v>99.985275000000001</v>
      </c>
      <c r="G13" s="41">
        <v>99.995070999999996</v>
      </c>
      <c r="H13" s="41">
        <v>99.972328000000005</v>
      </c>
      <c r="I13" s="41">
        <v>100</v>
      </c>
      <c r="J13" s="41"/>
      <c r="K13" s="41">
        <v>99.960480000000004</v>
      </c>
      <c r="L13" s="41">
        <v>100</v>
      </c>
      <c r="M13" s="41">
        <v>99.987731999999994</v>
      </c>
      <c r="N13" s="41">
        <v>99.994461000000001</v>
      </c>
      <c r="O13" s="41">
        <v>78.891907000000003</v>
      </c>
      <c r="P13" s="41">
        <v>78.952270999999996</v>
      </c>
      <c r="Q13" s="41">
        <v>78.973113999999995</v>
      </c>
      <c r="R13" s="41">
        <v>78.99691</v>
      </c>
      <c r="S13" s="41">
        <v>78.478286999999995</v>
      </c>
      <c r="T13" s="41">
        <v>78.620345999999998</v>
      </c>
      <c r="U13" s="41">
        <v>78.422127000000003</v>
      </c>
      <c r="V13" s="41">
        <v>78.973968999999997</v>
      </c>
      <c r="W13" s="41">
        <v>79.044342</v>
      </c>
      <c r="X13" s="41">
        <v>78.742332000000005</v>
      </c>
      <c r="Y13" s="42">
        <v>78.964325000000002</v>
      </c>
      <c r="Z13" s="41">
        <v>78.966994999999997</v>
      </c>
      <c r="AA13" s="41">
        <v>78.801986999999997</v>
      </c>
      <c r="AB13" s="41">
        <v>79.126709000000005</v>
      </c>
      <c r="AC13" s="41">
        <v>78.578438000000006</v>
      </c>
      <c r="AD13" s="41">
        <v>78.702834999999993</v>
      </c>
      <c r="AE13" s="41">
        <v>79.049103000000002</v>
      </c>
      <c r="AF13" s="41">
        <v>79.069869999999995</v>
      </c>
      <c r="AG13" s="41">
        <v>79.116135</v>
      </c>
      <c r="AH13" s="41">
        <v>78.921486000000002</v>
      </c>
      <c r="AI13" s="41">
        <v>78.780547999999996</v>
      </c>
    </row>
    <row r="14" spans="1:35" x14ac:dyDescent="0.35">
      <c r="A14" s="39" t="s">
        <v>191</v>
      </c>
      <c r="B14" s="41">
        <v>99.922302000000002</v>
      </c>
      <c r="C14" s="41">
        <v>99.963333000000006</v>
      </c>
      <c r="D14" s="41">
        <v>99.946395999999993</v>
      </c>
      <c r="E14" s="41">
        <v>99.960875999999999</v>
      </c>
      <c r="F14" s="41">
        <v>99.936217999999997</v>
      </c>
      <c r="G14" s="41">
        <v>99.961792000000003</v>
      </c>
      <c r="H14" s="41">
        <v>99.965644999999995</v>
      </c>
      <c r="I14" s="41">
        <v>99.960480000000004</v>
      </c>
      <c r="J14" s="41">
        <v>99.960480000000004</v>
      </c>
      <c r="K14" s="41"/>
      <c r="L14" s="41">
        <v>99.960480000000004</v>
      </c>
      <c r="M14" s="41">
        <v>99.978333000000006</v>
      </c>
      <c r="N14" s="41">
        <v>99.960921999999997</v>
      </c>
      <c r="O14" s="41">
        <v>78.875313000000006</v>
      </c>
      <c r="P14" s="41">
        <v>78.80265</v>
      </c>
      <c r="Q14" s="41">
        <v>78.86618</v>
      </c>
      <c r="R14" s="41">
        <v>78.790740999999997</v>
      </c>
      <c r="S14" s="41">
        <v>78.405479</v>
      </c>
      <c r="T14" s="41">
        <v>78.492583999999994</v>
      </c>
      <c r="U14" s="41">
        <v>78.396407999999994</v>
      </c>
      <c r="V14" s="41">
        <v>78.888274999999993</v>
      </c>
      <c r="W14" s="41">
        <v>78.865288000000007</v>
      </c>
      <c r="X14" s="41">
        <v>78.741669000000002</v>
      </c>
      <c r="Y14" s="42">
        <v>78.814376999999993</v>
      </c>
      <c r="Z14" s="41">
        <v>78.863876000000005</v>
      </c>
      <c r="AA14" s="41">
        <v>78.78492</v>
      </c>
      <c r="AB14" s="41">
        <v>78.988251000000005</v>
      </c>
      <c r="AC14" s="41">
        <v>78.590164000000001</v>
      </c>
      <c r="AD14" s="41">
        <v>78.789551000000003</v>
      </c>
      <c r="AE14" s="41">
        <v>78.937056999999996</v>
      </c>
      <c r="AF14" s="41">
        <v>79.013122999999993</v>
      </c>
      <c r="AG14" s="41">
        <v>79.020554000000004</v>
      </c>
      <c r="AH14" s="41">
        <v>78.798996000000002</v>
      </c>
      <c r="AI14" s="41">
        <v>78.819130000000001</v>
      </c>
    </row>
    <row r="15" spans="1:35" x14ac:dyDescent="0.35">
      <c r="A15" s="39" t="s">
        <v>192</v>
      </c>
      <c r="B15" s="41">
        <v>99.958800999999994</v>
      </c>
      <c r="C15" s="41">
        <v>99.995361000000003</v>
      </c>
      <c r="D15" s="41">
        <v>99.995559999999998</v>
      </c>
      <c r="E15" s="41">
        <v>99.996917999999994</v>
      </c>
      <c r="F15" s="41">
        <v>99.985275000000001</v>
      </c>
      <c r="G15" s="41">
        <v>99.995070999999996</v>
      </c>
      <c r="H15" s="41">
        <v>99.972328000000005</v>
      </c>
      <c r="I15" s="41">
        <v>100</v>
      </c>
      <c r="J15" s="41">
        <v>100</v>
      </c>
      <c r="K15" s="41">
        <v>99.960480000000004</v>
      </c>
      <c r="L15" s="41"/>
      <c r="M15" s="41">
        <v>99.987731999999994</v>
      </c>
      <c r="N15" s="41">
        <v>99.994461000000001</v>
      </c>
      <c r="O15" s="41">
        <v>78.891907000000003</v>
      </c>
      <c r="P15" s="41">
        <v>78.952270999999996</v>
      </c>
      <c r="Q15" s="41">
        <v>78.973113999999995</v>
      </c>
      <c r="R15" s="41">
        <v>78.99691</v>
      </c>
      <c r="S15" s="41">
        <v>78.478286999999995</v>
      </c>
      <c r="T15" s="41">
        <v>78.620345999999998</v>
      </c>
      <c r="U15" s="41">
        <v>78.422127000000003</v>
      </c>
      <c r="V15" s="41">
        <v>78.973968999999997</v>
      </c>
      <c r="W15" s="41">
        <v>79.044342</v>
      </c>
      <c r="X15" s="41">
        <v>78.742332000000005</v>
      </c>
      <c r="Y15" s="42">
        <v>78.964325000000002</v>
      </c>
      <c r="Z15" s="41">
        <v>78.966994999999997</v>
      </c>
      <c r="AA15" s="41">
        <v>78.801986999999997</v>
      </c>
      <c r="AB15" s="41">
        <v>79.126709000000005</v>
      </c>
      <c r="AC15" s="41">
        <v>78.578438000000006</v>
      </c>
      <c r="AD15" s="41">
        <v>78.702834999999993</v>
      </c>
      <c r="AE15" s="41">
        <v>79.049103000000002</v>
      </c>
      <c r="AF15" s="41">
        <v>79.069869999999995</v>
      </c>
      <c r="AG15" s="41">
        <v>79.116135</v>
      </c>
      <c r="AH15" s="41">
        <v>78.921486000000002</v>
      </c>
      <c r="AI15" s="41">
        <v>78.780547999999996</v>
      </c>
    </row>
    <row r="16" spans="1:35" x14ac:dyDescent="0.35">
      <c r="A16" s="39" t="s">
        <v>193</v>
      </c>
      <c r="B16" s="41">
        <v>99.947204999999997</v>
      </c>
      <c r="C16" s="41">
        <v>99.979691000000003</v>
      </c>
      <c r="D16" s="41">
        <v>99.982224000000002</v>
      </c>
      <c r="E16" s="41">
        <v>99.981750000000005</v>
      </c>
      <c r="F16" s="41">
        <v>99.969054999999997</v>
      </c>
      <c r="G16" s="41">
        <v>99.976821999999999</v>
      </c>
      <c r="H16" s="41">
        <v>99.976662000000005</v>
      </c>
      <c r="I16" s="41">
        <v>99.987731999999994</v>
      </c>
      <c r="J16" s="41">
        <v>99.987731999999994</v>
      </c>
      <c r="K16" s="41">
        <v>99.978333000000006</v>
      </c>
      <c r="L16" s="41">
        <v>99.987731999999994</v>
      </c>
      <c r="M16" s="41"/>
      <c r="N16" s="41">
        <v>99.981750000000005</v>
      </c>
      <c r="O16" s="41">
        <v>78.908660999999995</v>
      </c>
      <c r="P16" s="41">
        <v>78.929764000000006</v>
      </c>
      <c r="Q16" s="41">
        <v>78.928466999999998</v>
      </c>
      <c r="R16" s="41">
        <v>78.931579999999997</v>
      </c>
      <c r="S16" s="41">
        <v>78.364852999999997</v>
      </c>
      <c r="T16" s="41">
        <v>78.440764999999999</v>
      </c>
      <c r="U16" s="41">
        <v>78.375275000000002</v>
      </c>
      <c r="V16" s="41">
        <v>78.825515999999993</v>
      </c>
      <c r="W16" s="41">
        <v>78.792679000000007</v>
      </c>
      <c r="X16" s="41">
        <v>78.744033999999999</v>
      </c>
      <c r="Y16" s="42">
        <v>78.812431000000004</v>
      </c>
      <c r="Z16" s="41">
        <v>78.758735999999999</v>
      </c>
      <c r="AA16" s="41">
        <v>78.751793000000006</v>
      </c>
      <c r="AB16" s="41">
        <v>79.004088999999993</v>
      </c>
      <c r="AC16" s="41">
        <v>78.548286000000004</v>
      </c>
      <c r="AD16" s="41">
        <v>78.697417999999999</v>
      </c>
      <c r="AE16" s="41">
        <v>78.883529999999993</v>
      </c>
      <c r="AF16" s="41">
        <v>78.934585999999996</v>
      </c>
      <c r="AG16" s="41">
        <v>79.025741999999994</v>
      </c>
      <c r="AH16" s="41">
        <v>78.803421</v>
      </c>
      <c r="AI16" s="41">
        <v>78.734138000000002</v>
      </c>
    </row>
    <row r="17" spans="1:35" x14ac:dyDescent="0.35">
      <c r="A17" s="39" t="s">
        <v>194</v>
      </c>
      <c r="B17" s="41">
        <v>99.959000000000003</v>
      </c>
      <c r="C17" s="41">
        <v>99.997528000000003</v>
      </c>
      <c r="D17" s="41">
        <v>99.997765000000001</v>
      </c>
      <c r="E17" s="41">
        <v>99.998626999999999</v>
      </c>
      <c r="F17" s="41">
        <v>99.990516999999997</v>
      </c>
      <c r="G17" s="41">
        <v>99.996155000000002</v>
      </c>
      <c r="H17" s="41">
        <v>99.970352000000005</v>
      </c>
      <c r="I17" s="41">
        <v>99.994461000000001</v>
      </c>
      <c r="J17" s="41">
        <v>99.994461000000001</v>
      </c>
      <c r="K17" s="41">
        <v>99.960921999999997</v>
      </c>
      <c r="L17" s="41">
        <v>99.994461000000001</v>
      </c>
      <c r="M17" s="41">
        <v>99.981750000000005</v>
      </c>
      <c r="N17" s="41"/>
      <c r="O17" s="41">
        <v>79.014122</v>
      </c>
      <c r="P17" s="41">
        <v>79.115966999999998</v>
      </c>
      <c r="Q17" s="41">
        <v>79.183464000000001</v>
      </c>
      <c r="R17" s="41">
        <v>79.099654999999998</v>
      </c>
      <c r="S17" s="41">
        <v>78.357605000000007</v>
      </c>
      <c r="T17" s="41">
        <v>78.535683000000006</v>
      </c>
      <c r="U17" s="41">
        <v>78.313309000000004</v>
      </c>
      <c r="V17" s="41">
        <v>78.872200000000007</v>
      </c>
      <c r="W17" s="41">
        <v>78.923858999999993</v>
      </c>
      <c r="X17" s="41">
        <v>78.694327999999999</v>
      </c>
      <c r="Y17" s="42">
        <v>78.850998000000004</v>
      </c>
      <c r="Z17" s="41">
        <v>78.852348000000006</v>
      </c>
      <c r="AA17" s="41">
        <v>78.751418999999999</v>
      </c>
      <c r="AB17" s="41">
        <v>79.078072000000006</v>
      </c>
      <c r="AC17" s="41">
        <v>78.545258000000004</v>
      </c>
      <c r="AD17" s="41">
        <v>78.699607999999998</v>
      </c>
      <c r="AE17" s="41">
        <v>78.913925000000006</v>
      </c>
      <c r="AF17" s="41">
        <v>79.012573000000003</v>
      </c>
      <c r="AG17" s="41">
        <v>79.100227000000004</v>
      </c>
      <c r="AH17" s="41">
        <v>78.943603999999993</v>
      </c>
      <c r="AI17" s="41">
        <v>78.727729999999994</v>
      </c>
    </row>
    <row r="18" spans="1:35" x14ac:dyDescent="0.35">
      <c r="A18" s="39" t="s">
        <v>195</v>
      </c>
      <c r="B18" s="41">
        <v>78.876266000000001</v>
      </c>
      <c r="C18" s="41">
        <v>79.045944000000006</v>
      </c>
      <c r="D18" s="41">
        <v>78.994231999999997</v>
      </c>
      <c r="E18" s="41">
        <v>79.021973000000003</v>
      </c>
      <c r="F18" s="41">
        <v>79.010323</v>
      </c>
      <c r="G18" s="41">
        <v>79.029221000000007</v>
      </c>
      <c r="H18" s="41">
        <v>78.859650000000002</v>
      </c>
      <c r="I18" s="41">
        <v>78.891907000000003</v>
      </c>
      <c r="J18" s="41">
        <v>78.891907000000003</v>
      </c>
      <c r="K18" s="41">
        <v>78.875313000000006</v>
      </c>
      <c r="L18" s="41">
        <v>78.891907000000003</v>
      </c>
      <c r="M18" s="41">
        <v>78.908660999999995</v>
      </c>
      <c r="N18" s="41">
        <v>79.014122</v>
      </c>
      <c r="O18" s="41"/>
      <c r="P18" s="41">
        <v>99.066451999999998</v>
      </c>
      <c r="Q18" s="41">
        <v>99.040474000000003</v>
      </c>
      <c r="R18" s="41">
        <v>99.085808</v>
      </c>
      <c r="S18" s="41">
        <v>81.645568999999995</v>
      </c>
      <c r="T18" s="41">
        <v>81.700515999999993</v>
      </c>
      <c r="U18" s="41">
        <v>81.526970000000006</v>
      </c>
      <c r="V18" s="41">
        <v>81.882767000000001</v>
      </c>
      <c r="W18" s="41">
        <v>81.925003000000004</v>
      </c>
      <c r="X18" s="41">
        <v>81.906531999999999</v>
      </c>
      <c r="Y18" s="42">
        <v>81.645179999999996</v>
      </c>
      <c r="Z18" s="41">
        <v>81.843154999999996</v>
      </c>
      <c r="AA18" s="41">
        <v>81.924019000000001</v>
      </c>
      <c r="AB18" s="41">
        <v>81.868103000000005</v>
      </c>
      <c r="AC18" s="41">
        <v>82.002089999999995</v>
      </c>
      <c r="AD18" s="41">
        <v>81.681335000000004</v>
      </c>
      <c r="AE18" s="41">
        <v>81.822356999999997</v>
      </c>
      <c r="AF18" s="41">
        <v>81.725746000000001</v>
      </c>
      <c r="AG18" s="41">
        <v>82.386238000000006</v>
      </c>
      <c r="AH18" s="41">
        <v>81.918685999999994</v>
      </c>
      <c r="AI18" s="41">
        <v>81.880431999999999</v>
      </c>
    </row>
    <row r="19" spans="1:35" x14ac:dyDescent="0.35">
      <c r="A19" s="39" t="s">
        <v>196</v>
      </c>
      <c r="B19" s="41">
        <v>78.939841999999999</v>
      </c>
      <c r="C19" s="41">
        <v>79.133514000000005</v>
      </c>
      <c r="D19" s="41">
        <v>79.005852000000004</v>
      </c>
      <c r="E19" s="41">
        <v>79.078445000000002</v>
      </c>
      <c r="F19" s="41">
        <v>79.040206999999995</v>
      </c>
      <c r="G19" s="41">
        <v>79.066040000000001</v>
      </c>
      <c r="H19" s="41">
        <v>78.932175000000001</v>
      </c>
      <c r="I19" s="41">
        <v>78.952270999999996</v>
      </c>
      <c r="J19" s="41">
        <v>78.952270999999996</v>
      </c>
      <c r="K19" s="41">
        <v>78.80265</v>
      </c>
      <c r="L19" s="41">
        <v>78.952270999999996</v>
      </c>
      <c r="M19" s="41">
        <v>78.929764000000006</v>
      </c>
      <c r="N19" s="41">
        <v>79.115966999999998</v>
      </c>
      <c r="O19" s="41">
        <v>99.066451999999998</v>
      </c>
      <c r="P19" s="41"/>
      <c r="Q19" s="41">
        <v>99.310646000000006</v>
      </c>
      <c r="R19" s="41">
        <v>98.958061000000001</v>
      </c>
      <c r="S19" s="41">
        <v>81.432770000000005</v>
      </c>
      <c r="T19" s="41">
        <v>81.638824</v>
      </c>
      <c r="U19" s="41">
        <v>81.247992999999994</v>
      </c>
      <c r="V19" s="41">
        <v>81.866585000000001</v>
      </c>
      <c r="W19" s="41">
        <v>82.013840000000002</v>
      </c>
      <c r="X19" s="41">
        <v>81.991409000000004</v>
      </c>
      <c r="Y19" s="42">
        <v>81.737044999999995</v>
      </c>
      <c r="Z19" s="41">
        <v>81.892212000000001</v>
      </c>
      <c r="AA19" s="41">
        <v>81.958740000000006</v>
      </c>
      <c r="AB19" s="41">
        <v>81.795731000000004</v>
      </c>
      <c r="AC19" s="41">
        <v>81.712935999999999</v>
      </c>
      <c r="AD19" s="41">
        <v>81.707901000000007</v>
      </c>
      <c r="AE19" s="41">
        <v>81.840682999999999</v>
      </c>
      <c r="AF19" s="41">
        <v>81.837378999999999</v>
      </c>
      <c r="AG19" s="41">
        <v>82.181319999999999</v>
      </c>
      <c r="AH19" s="41">
        <v>81.951981000000004</v>
      </c>
      <c r="AI19" s="41">
        <v>81.819038000000006</v>
      </c>
    </row>
    <row r="20" spans="1:35" x14ac:dyDescent="0.35">
      <c r="A20" s="39" t="s">
        <v>197</v>
      </c>
      <c r="B20" s="41">
        <v>79.053848000000002</v>
      </c>
      <c r="C20" s="41">
        <v>79.192307</v>
      </c>
      <c r="D20" s="41">
        <v>79.056968999999995</v>
      </c>
      <c r="E20" s="41">
        <v>79.145690999999999</v>
      </c>
      <c r="F20" s="41">
        <v>79.166809000000001</v>
      </c>
      <c r="G20" s="41">
        <v>79.118622000000002</v>
      </c>
      <c r="H20" s="41">
        <v>79.012084999999999</v>
      </c>
      <c r="I20" s="41">
        <v>78.973113999999995</v>
      </c>
      <c r="J20" s="41">
        <v>78.973113999999995</v>
      </c>
      <c r="K20" s="41">
        <v>78.86618</v>
      </c>
      <c r="L20" s="41">
        <v>78.973113999999995</v>
      </c>
      <c r="M20" s="41">
        <v>78.928466999999998</v>
      </c>
      <c r="N20" s="41">
        <v>79.183464000000001</v>
      </c>
      <c r="O20" s="41">
        <v>99.040474000000003</v>
      </c>
      <c r="P20" s="41">
        <v>99.310646000000006</v>
      </c>
      <c r="Q20" s="41"/>
      <c r="R20" s="41">
        <v>99.002632000000006</v>
      </c>
      <c r="S20" s="41">
        <v>81.529480000000007</v>
      </c>
      <c r="T20" s="41">
        <v>81.671126999999998</v>
      </c>
      <c r="U20" s="41">
        <v>81.367881999999994</v>
      </c>
      <c r="V20" s="41">
        <v>81.952301000000006</v>
      </c>
      <c r="W20" s="41">
        <v>81.983170000000001</v>
      </c>
      <c r="X20" s="41">
        <v>81.910629</v>
      </c>
      <c r="Y20" s="42">
        <v>81.668578999999994</v>
      </c>
      <c r="Z20" s="41">
        <v>81.966674999999995</v>
      </c>
      <c r="AA20" s="41">
        <v>81.937980999999994</v>
      </c>
      <c r="AB20" s="41">
        <v>81.948195999999996</v>
      </c>
      <c r="AC20" s="41">
        <v>81.807143999999994</v>
      </c>
      <c r="AD20" s="41">
        <v>81.764572000000001</v>
      </c>
      <c r="AE20" s="41">
        <v>81.912993999999998</v>
      </c>
      <c r="AF20" s="41">
        <v>81.957825</v>
      </c>
      <c r="AG20" s="41">
        <v>82.316092999999995</v>
      </c>
      <c r="AH20" s="41">
        <v>81.973999000000006</v>
      </c>
      <c r="AI20" s="41">
        <v>81.810920999999993</v>
      </c>
    </row>
    <row r="21" spans="1:35" x14ac:dyDescent="0.35">
      <c r="A21" s="39" t="s">
        <v>198</v>
      </c>
      <c r="B21" s="41">
        <v>79.070518000000007</v>
      </c>
      <c r="C21" s="41">
        <v>79.184890999999993</v>
      </c>
      <c r="D21" s="41">
        <v>79.034935000000004</v>
      </c>
      <c r="E21" s="41">
        <v>79.125</v>
      </c>
      <c r="F21" s="41">
        <v>79.118163999999993</v>
      </c>
      <c r="G21" s="41">
        <v>79.046233999999998</v>
      </c>
      <c r="H21" s="41">
        <v>78.949196000000001</v>
      </c>
      <c r="I21" s="41">
        <v>78.99691</v>
      </c>
      <c r="J21" s="41">
        <v>78.99691</v>
      </c>
      <c r="K21" s="41">
        <v>78.790740999999997</v>
      </c>
      <c r="L21" s="41">
        <v>78.99691</v>
      </c>
      <c r="M21" s="41">
        <v>78.931579999999997</v>
      </c>
      <c r="N21" s="41">
        <v>79.099654999999998</v>
      </c>
      <c r="O21" s="41">
        <v>99.085808</v>
      </c>
      <c r="P21" s="41">
        <v>98.958061000000001</v>
      </c>
      <c r="Q21" s="41">
        <v>99.002632000000006</v>
      </c>
      <c r="R21" s="41"/>
      <c r="S21" s="41">
        <v>81.522414999999995</v>
      </c>
      <c r="T21" s="41">
        <v>81.406586000000004</v>
      </c>
      <c r="U21" s="41">
        <v>81.323318</v>
      </c>
      <c r="V21" s="41">
        <v>81.877562999999995</v>
      </c>
      <c r="W21" s="41">
        <v>81.708679000000004</v>
      </c>
      <c r="X21" s="41">
        <v>81.778701999999996</v>
      </c>
      <c r="Y21" s="42">
        <v>81.834061000000005</v>
      </c>
      <c r="Z21" s="41">
        <v>82.019951000000006</v>
      </c>
      <c r="AA21" s="41">
        <v>82.003417999999996</v>
      </c>
      <c r="AB21" s="41">
        <v>82.147171</v>
      </c>
      <c r="AC21" s="41">
        <v>82.219650000000001</v>
      </c>
      <c r="AD21" s="41">
        <v>81.774017000000001</v>
      </c>
      <c r="AE21" s="41">
        <v>81.978911999999994</v>
      </c>
      <c r="AF21" s="41">
        <v>81.969116</v>
      </c>
      <c r="AG21" s="41">
        <v>82.183266000000003</v>
      </c>
      <c r="AH21" s="41">
        <v>82.215896999999998</v>
      </c>
      <c r="AI21" s="41">
        <v>81.844481999999999</v>
      </c>
    </row>
    <row r="22" spans="1:35" x14ac:dyDescent="0.35">
      <c r="A22" s="39" t="s">
        <v>199</v>
      </c>
      <c r="B22" s="41">
        <v>78.392975000000007</v>
      </c>
      <c r="C22" s="41">
        <v>78.365509000000003</v>
      </c>
      <c r="D22" s="41">
        <v>78.439087000000001</v>
      </c>
      <c r="E22" s="41">
        <v>78.320785999999998</v>
      </c>
      <c r="F22" s="41">
        <v>78.377112999999994</v>
      </c>
      <c r="G22" s="41">
        <v>78.391189999999995</v>
      </c>
      <c r="H22" s="41">
        <v>78.385834000000003</v>
      </c>
      <c r="I22" s="41">
        <v>78.478286999999995</v>
      </c>
      <c r="J22" s="41">
        <v>78.478286999999995</v>
      </c>
      <c r="K22" s="41">
        <v>78.405479</v>
      </c>
      <c r="L22" s="41">
        <v>78.478286999999995</v>
      </c>
      <c r="M22" s="41">
        <v>78.364852999999997</v>
      </c>
      <c r="N22" s="41">
        <v>78.357605000000007</v>
      </c>
      <c r="O22" s="41">
        <v>81.645568999999995</v>
      </c>
      <c r="P22" s="41">
        <v>81.432770000000005</v>
      </c>
      <c r="Q22" s="41">
        <v>81.529480000000007</v>
      </c>
      <c r="R22" s="41">
        <v>81.522414999999995</v>
      </c>
      <c r="S22" s="41"/>
      <c r="T22" s="41">
        <v>98.903876999999994</v>
      </c>
      <c r="U22" s="41">
        <v>99.983444000000006</v>
      </c>
      <c r="V22" s="41">
        <v>87.244361999999995</v>
      </c>
      <c r="W22" s="41">
        <v>87.542914999999994</v>
      </c>
      <c r="X22" s="41">
        <v>87.571854000000002</v>
      </c>
      <c r="Y22" s="42">
        <v>86.859863000000004</v>
      </c>
      <c r="Z22" s="41">
        <v>86.640961000000004</v>
      </c>
      <c r="AA22" s="41">
        <v>86.867339999999999</v>
      </c>
      <c r="AB22" s="41">
        <v>86.726760999999996</v>
      </c>
      <c r="AC22" s="41">
        <v>86.742988999999994</v>
      </c>
      <c r="AD22" s="41">
        <v>86.702720999999997</v>
      </c>
      <c r="AE22" s="41">
        <v>87.082283000000004</v>
      </c>
      <c r="AF22" s="41">
        <v>87.121475000000004</v>
      </c>
      <c r="AG22" s="41">
        <v>87.760986000000003</v>
      </c>
      <c r="AH22" s="41">
        <v>87.128403000000006</v>
      </c>
      <c r="AI22" s="41">
        <v>86.885177999999996</v>
      </c>
    </row>
    <row r="23" spans="1:35" x14ac:dyDescent="0.35">
      <c r="A23" s="39" t="s">
        <v>200</v>
      </c>
      <c r="B23" s="41">
        <v>78.509186</v>
      </c>
      <c r="C23" s="41">
        <v>78.570648000000006</v>
      </c>
      <c r="D23" s="41">
        <v>78.548676</v>
      </c>
      <c r="E23" s="41">
        <v>78.515738999999996</v>
      </c>
      <c r="F23" s="41">
        <v>78.613204999999994</v>
      </c>
      <c r="G23" s="41">
        <v>78.531775999999994</v>
      </c>
      <c r="H23" s="41">
        <v>78.427948000000001</v>
      </c>
      <c r="I23" s="41">
        <v>78.620345999999998</v>
      </c>
      <c r="J23" s="41">
        <v>78.620345999999998</v>
      </c>
      <c r="K23" s="41">
        <v>78.492583999999994</v>
      </c>
      <c r="L23" s="41">
        <v>78.620345999999998</v>
      </c>
      <c r="M23" s="41">
        <v>78.440764999999999</v>
      </c>
      <c r="N23" s="41">
        <v>78.535683000000006</v>
      </c>
      <c r="O23" s="41">
        <v>81.700515999999993</v>
      </c>
      <c r="P23" s="41">
        <v>81.638824</v>
      </c>
      <c r="Q23" s="41">
        <v>81.671126999999998</v>
      </c>
      <c r="R23" s="41">
        <v>81.406586000000004</v>
      </c>
      <c r="S23" s="41">
        <v>98.903876999999994</v>
      </c>
      <c r="T23" s="41"/>
      <c r="U23" s="41">
        <v>98.856292999999994</v>
      </c>
      <c r="V23" s="41">
        <v>87.567169000000007</v>
      </c>
      <c r="W23" s="41">
        <v>87.720733999999993</v>
      </c>
      <c r="X23" s="41">
        <v>87.556601999999998</v>
      </c>
      <c r="Y23" s="42">
        <v>87.030288999999996</v>
      </c>
      <c r="Z23" s="41">
        <v>86.729400999999996</v>
      </c>
      <c r="AA23" s="41">
        <v>86.783614999999998</v>
      </c>
      <c r="AB23" s="41">
        <v>86.961121000000006</v>
      </c>
      <c r="AC23" s="41">
        <v>86.847037999999998</v>
      </c>
      <c r="AD23" s="41">
        <v>86.719604000000004</v>
      </c>
      <c r="AE23" s="41">
        <v>87.260101000000006</v>
      </c>
      <c r="AF23" s="41">
        <v>87.232581999999994</v>
      </c>
      <c r="AG23" s="41">
        <v>87.835341999999997</v>
      </c>
      <c r="AH23" s="41">
        <v>86.964934999999997</v>
      </c>
      <c r="AI23" s="41">
        <v>86.730957000000004</v>
      </c>
    </row>
    <row r="24" spans="1:35" x14ac:dyDescent="0.35">
      <c r="A24" s="39" t="s">
        <v>201</v>
      </c>
      <c r="B24" s="41">
        <v>78.254638999999997</v>
      </c>
      <c r="C24" s="41">
        <v>78.335280999999995</v>
      </c>
      <c r="D24" s="41">
        <v>78.299499999999995</v>
      </c>
      <c r="E24" s="41">
        <v>78.274124</v>
      </c>
      <c r="F24" s="41">
        <v>78.317672999999999</v>
      </c>
      <c r="G24" s="41">
        <v>78.298828</v>
      </c>
      <c r="H24" s="41">
        <v>78.350020999999998</v>
      </c>
      <c r="I24" s="41">
        <v>78.422127000000003</v>
      </c>
      <c r="J24" s="41">
        <v>78.422127000000003</v>
      </c>
      <c r="K24" s="41">
        <v>78.396407999999994</v>
      </c>
      <c r="L24" s="41">
        <v>78.422127000000003</v>
      </c>
      <c r="M24" s="41">
        <v>78.375275000000002</v>
      </c>
      <c r="N24" s="41">
        <v>78.313309000000004</v>
      </c>
      <c r="O24" s="41">
        <v>81.526970000000006</v>
      </c>
      <c r="P24" s="41">
        <v>81.247992999999994</v>
      </c>
      <c r="Q24" s="41">
        <v>81.367881999999994</v>
      </c>
      <c r="R24" s="41">
        <v>81.323318</v>
      </c>
      <c r="S24" s="41">
        <v>99.983444000000006</v>
      </c>
      <c r="T24" s="41">
        <v>98.856292999999994</v>
      </c>
      <c r="U24" s="41"/>
      <c r="V24" s="41">
        <v>87.34787</v>
      </c>
      <c r="W24" s="41">
        <v>87.583015000000003</v>
      </c>
      <c r="X24" s="41">
        <v>87.587768999999994</v>
      </c>
      <c r="Y24" s="42">
        <v>86.889938000000001</v>
      </c>
      <c r="Z24" s="41">
        <v>86.72287</v>
      </c>
      <c r="AA24" s="41">
        <v>86.945183</v>
      </c>
      <c r="AB24" s="41">
        <v>86.980712999999994</v>
      </c>
      <c r="AC24" s="41">
        <v>86.871551999999994</v>
      </c>
      <c r="AD24" s="41">
        <v>86.777184000000005</v>
      </c>
      <c r="AE24" s="41">
        <v>87.188346999999993</v>
      </c>
      <c r="AF24" s="41">
        <v>87.065323000000006</v>
      </c>
      <c r="AG24" s="41">
        <v>87.961158999999995</v>
      </c>
      <c r="AH24" s="41">
        <v>87.173430999999994</v>
      </c>
      <c r="AI24" s="41">
        <v>87.058693000000005</v>
      </c>
    </row>
    <row r="25" spans="1:35" x14ac:dyDescent="0.35">
      <c r="A25" s="39" t="s">
        <v>202</v>
      </c>
      <c r="B25" s="41">
        <v>78.929519999999997</v>
      </c>
      <c r="C25" s="41">
        <v>78.912766000000005</v>
      </c>
      <c r="D25" s="41">
        <v>78.843468000000001</v>
      </c>
      <c r="E25" s="41">
        <v>78.856773000000004</v>
      </c>
      <c r="F25" s="41">
        <v>78.892409999999998</v>
      </c>
      <c r="G25" s="41">
        <v>78.927398999999994</v>
      </c>
      <c r="H25" s="41">
        <v>78.860382000000001</v>
      </c>
      <c r="I25" s="41">
        <v>78.973968999999997</v>
      </c>
      <c r="J25" s="41">
        <v>78.973968999999997</v>
      </c>
      <c r="K25" s="41">
        <v>78.888274999999993</v>
      </c>
      <c r="L25" s="41">
        <v>78.973968999999997</v>
      </c>
      <c r="M25" s="41">
        <v>78.825515999999993</v>
      </c>
      <c r="N25" s="41">
        <v>78.872200000000007</v>
      </c>
      <c r="O25" s="41">
        <v>81.882767000000001</v>
      </c>
      <c r="P25" s="41">
        <v>81.866585000000001</v>
      </c>
      <c r="Q25" s="41">
        <v>81.952301000000006</v>
      </c>
      <c r="R25" s="41">
        <v>81.877562999999995</v>
      </c>
      <c r="S25" s="41">
        <v>87.244361999999995</v>
      </c>
      <c r="T25" s="41">
        <v>87.567169000000007</v>
      </c>
      <c r="U25" s="41">
        <v>87.34787</v>
      </c>
      <c r="V25" s="41"/>
      <c r="W25" s="41">
        <v>98.030547999999996</v>
      </c>
      <c r="X25" s="41">
        <v>97.981575000000007</v>
      </c>
      <c r="Y25" s="42">
        <v>94.714432000000002</v>
      </c>
      <c r="Z25" s="41">
        <v>94.759101999999999</v>
      </c>
      <c r="AA25" s="41">
        <v>94.829659000000007</v>
      </c>
      <c r="AB25" s="41">
        <v>94.919998000000007</v>
      </c>
      <c r="AC25" s="41">
        <v>94.764656000000002</v>
      </c>
      <c r="AD25" s="41">
        <v>94.865204000000006</v>
      </c>
      <c r="AE25" s="41">
        <v>94.976180999999997</v>
      </c>
      <c r="AF25" s="41">
        <v>95.020675999999995</v>
      </c>
      <c r="AG25" s="41">
        <v>95.775336999999993</v>
      </c>
      <c r="AH25" s="41">
        <v>94.920349000000002</v>
      </c>
      <c r="AI25" s="41">
        <v>94.810028000000003</v>
      </c>
    </row>
    <row r="26" spans="1:35" x14ac:dyDescent="0.35">
      <c r="A26" s="39" t="s">
        <v>203</v>
      </c>
      <c r="B26" s="41">
        <v>78.790344000000005</v>
      </c>
      <c r="C26" s="41">
        <v>79.010283999999999</v>
      </c>
      <c r="D26" s="41">
        <v>78.933029000000005</v>
      </c>
      <c r="E26" s="41">
        <v>79.025452000000001</v>
      </c>
      <c r="F26" s="41">
        <v>78.981491000000005</v>
      </c>
      <c r="G26" s="41">
        <v>78.951813000000001</v>
      </c>
      <c r="H26" s="41">
        <v>78.831901999999999</v>
      </c>
      <c r="I26" s="41">
        <v>79.044342</v>
      </c>
      <c r="J26" s="41">
        <v>79.044342</v>
      </c>
      <c r="K26" s="41">
        <v>78.865288000000007</v>
      </c>
      <c r="L26" s="41">
        <v>79.044342</v>
      </c>
      <c r="M26" s="41">
        <v>78.792679000000007</v>
      </c>
      <c r="N26" s="41">
        <v>78.923858999999993</v>
      </c>
      <c r="O26" s="41">
        <v>81.925003000000004</v>
      </c>
      <c r="P26" s="41">
        <v>82.013840000000002</v>
      </c>
      <c r="Q26" s="41">
        <v>81.983170000000001</v>
      </c>
      <c r="R26" s="41">
        <v>81.708679000000004</v>
      </c>
      <c r="S26" s="41">
        <v>87.542914999999994</v>
      </c>
      <c r="T26" s="41">
        <v>87.720733999999993</v>
      </c>
      <c r="U26" s="41">
        <v>87.583015000000003</v>
      </c>
      <c r="V26" s="41">
        <v>98.030547999999996</v>
      </c>
      <c r="W26" s="41"/>
      <c r="X26" s="41">
        <v>97.825546000000003</v>
      </c>
      <c r="Y26" s="42">
        <v>94.977813999999995</v>
      </c>
      <c r="Z26" s="41">
        <v>94.761200000000002</v>
      </c>
      <c r="AA26" s="41">
        <v>95.008278000000004</v>
      </c>
      <c r="AB26" s="41">
        <v>95.050567999999998</v>
      </c>
      <c r="AC26" s="41">
        <v>94.798537999999994</v>
      </c>
      <c r="AD26" s="41">
        <v>94.913680999999997</v>
      </c>
      <c r="AE26" s="41">
        <v>94.931090999999995</v>
      </c>
      <c r="AF26" s="41">
        <v>94.963684000000001</v>
      </c>
      <c r="AG26" s="41">
        <v>96.054123000000004</v>
      </c>
      <c r="AH26" s="41">
        <v>94.844016999999994</v>
      </c>
      <c r="AI26" s="41">
        <v>94.873108000000002</v>
      </c>
    </row>
    <row r="27" spans="1:35" x14ac:dyDescent="0.35">
      <c r="A27" s="39" t="s">
        <v>204</v>
      </c>
      <c r="B27" s="41">
        <v>78.762444000000002</v>
      </c>
      <c r="C27" s="41">
        <v>78.720161000000004</v>
      </c>
      <c r="D27" s="41">
        <v>78.658005000000003</v>
      </c>
      <c r="E27" s="41">
        <v>78.686356000000004</v>
      </c>
      <c r="F27" s="41">
        <v>78.703079000000002</v>
      </c>
      <c r="G27" s="41">
        <v>78.715286000000006</v>
      </c>
      <c r="H27" s="41">
        <v>78.761047000000005</v>
      </c>
      <c r="I27" s="41">
        <v>78.742332000000005</v>
      </c>
      <c r="J27" s="41">
        <v>78.742332000000005</v>
      </c>
      <c r="K27" s="41">
        <v>78.741669000000002</v>
      </c>
      <c r="L27" s="41">
        <v>78.742332000000005</v>
      </c>
      <c r="M27" s="41">
        <v>78.744033999999999</v>
      </c>
      <c r="N27" s="41">
        <v>78.694327999999999</v>
      </c>
      <c r="O27" s="41">
        <v>81.906531999999999</v>
      </c>
      <c r="P27" s="41">
        <v>81.991409000000004</v>
      </c>
      <c r="Q27" s="41">
        <v>81.910629</v>
      </c>
      <c r="R27" s="41">
        <v>81.778701999999996</v>
      </c>
      <c r="S27" s="41">
        <v>87.571854000000002</v>
      </c>
      <c r="T27" s="41">
        <v>87.556601999999998</v>
      </c>
      <c r="U27" s="41">
        <v>87.587768999999994</v>
      </c>
      <c r="V27" s="41">
        <v>97.981575000000007</v>
      </c>
      <c r="W27" s="41">
        <v>97.825546000000003</v>
      </c>
      <c r="X27" s="41"/>
      <c r="Y27" s="42">
        <v>94.856430000000003</v>
      </c>
      <c r="Z27" s="41">
        <v>94.791923999999995</v>
      </c>
      <c r="AA27" s="41">
        <v>94.878876000000005</v>
      </c>
      <c r="AB27" s="41">
        <v>95.087890999999999</v>
      </c>
      <c r="AC27" s="41">
        <v>94.747162000000003</v>
      </c>
      <c r="AD27" s="41">
        <v>94.924285999999995</v>
      </c>
      <c r="AE27" s="41">
        <v>94.956267999999994</v>
      </c>
      <c r="AF27" s="41">
        <v>94.976073999999997</v>
      </c>
      <c r="AG27" s="41">
        <v>96.035263</v>
      </c>
      <c r="AH27" s="41">
        <v>94.755538999999999</v>
      </c>
      <c r="AI27" s="41">
        <v>94.895263999999997</v>
      </c>
    </row>
    <row r="28" spans="1:35" s="38" customFormat="1" x14ac:dyDescent="0.35">
      <c r="A28" s="40" t="s">
        <v>205</v>
      </c>
      <c r="B28" s="42">
        <v>78.848236</v>
      </c>
      <c r="C28" s="42">
        <v>78.873610999999997</v>
      </c>
      <c r="D28" s="42">
        <v>78.886932000000002</v>
      </c>
      <c r="E28" s="42">
        <v>78.867035000000001</v>
      </c>
      <c r="F28" s="42">
        <v>78.795012999999997</v>
      </c>
      <c r="G28" s="42">
        <v>78.874968999999993</v>
      </c>
      <c r="H28" s="42">
        <v>78.918457000000004</v>
      </c>
      <c r="I28" s="42">
        <v>78.964325000000002</v>
      </c>
      <c r="J28" s="42">
        <v>78.964325000000002</v>
      </c>
      <c r="K28" s="42">
        <v>78.814376999999993</v>
      </c>
      <c r="L28" s="42">
        <v>78.964325000000002</v>
      </c>
      <c r="M28" s="42">
        <v>78.812431000000004</v>
      </c>
      <c r="N28" s="42">
        <v>78.850998000000004</v>
      </c>
      <c r="O28" s="42">
        <v>81.645179999999996</v>
      </c>
      <c r="P28" s="42">
        <v>81.737044999999995</v>
      </c>
      <c r="Q28" s="42">
        <v>81.668578999999994</v>
      </c>
      <c r="R28" s="42">
        <v>81.834061000000005</v>
      </c>
      <c r="S28" s="42">
        <v>86.859863000000004</v>
      </c>
      <c r="T28" s="42">
        <v>87.030288999999996</v>
      </c>
      <c r="U28" s="42">
        <v>86.889938000000001</v>
      </c>
      <c r="V28" s="42">
        <v>94.714432000000002</v>
      </c>
      <c r="W28" s="42">
        <v>94.977813999999995</v>
      </c>
      <c r="X28" s="42">
        <v>94.856430000000003</v>
      </c>
      <c r="Y28" s="42"/>
      <c r="Z28" s="42">
        <v>98.940146999999996</v>
      </c>
      <c r="AA28" s="42">
        <v>98.788444999999996</v>
      </c>
      <c r="AB28" s="42">
        <v>98.708160000000007</v>
      </c>
      <c r="AC28" s="42">
        <v>98.698684999999998</v>
      </c>
      <c r="AD28" s="42">
        <v>98.727997000000002</v>
      </c>
      <c r="AE28" s="42">
        <v>98.562415999999999</v>
      </c>
      <c r="AF28" s="42">
        <v>98.590812999999997</v>
      </c>
      <c r="AG28" s="42">
        <v>96.399558999999996</v>
      </c>
      <c r="AH28" s="42">
        <v>98.726714999999999</v>
      </c>
      <c r="AI28" s="42">
        <v>98.663726999999994</v>
      </c>
    </row>
    <row r="29" spans="1:35" x14ac:dyDescent="0.35">
      <c r="A29" s="39" t="s">
        <v>206</v>
      </c>
      <c r="B29" s="41">
        <v>78.806731999999997</v>
      </c>
      <c r="C29" s="41">
        <v>78.905533000000005</v>
      </c>
      <c r="D29" s="41">
        <v>78.911240000000006</v>
      </c>
      <c r="E29" s="41">
        <v>78.881020000000007</v>
      </c>
      <c r="F29" s="41">
        <v>78.803939999999997</v>
      </c>
      <c r="G29" s="41">
        <v>78.934357000000006</v>
      </c>
      <c r="H29" s="41">
        <v>78.838013000000004</v>
      </c>
      <c r="I29" s="41">
        <v>78.966994999999997</v>
      </c>
      <c r="J29" s="41">
        <v>78.966994999999997</v>
      </c>
      <c r="K29" s="41">
        <v>78.863876000000005</v>
      </c>
      <c r="L29" s="41">
        <v>78.966994999999997</v>
      </c>
      <c r="M29" s="41">
        <v>78.758735999999999</v>
      </c>
      <c r="N29" s="41">
        <v>78.852348000000006</v>
      </c>
      <c r="O29" s="41">
        <v>81.843154999999996</v>
      </c>
      <c r="P29" s="41">
        <v>81.892212000000001</v>
      </c>
      <c r="Q29" s="41">
        <v>81.966674999999995</v>
      </c>
      <c r="R29" s="41">
        <v>82.019951000000006</v>
      </c>
      <c r="S29" s="41">
        <v>86.640961000000004</v>
      </c>
      <c r="T29" s="41">
        <v>86.729400999999996</v>
      </c>
      <c r="U29" s="41">
        <v>86.72287</v>
      </c>
      <c r="V29" s="41">
        <v>94.759101999999999</v>
      </c>
      <c r="W29" s="41">
        <v>94.761200000000002</v>
      </c>
      <c r="X29" s="41">
        <v>94.791923999999995</v>
      </c>
      <c r="Y29" s="42">
        <v>98.940146999999996</v>
      </c>
      <c r="Z29" s="41"/>
      <c r="AA29" s="41">
        <v>98.690421999999998</v>
      </c>
      <c r="AB29" s="41">
        <v>98.765816000000001</v>
      </c>
      <c r="AC29" s="41">
        <v>98.626457000000002</v>
      </c>
      <c r="AD29" s="41">
        <v>98.509810999999999</v>
      </c>
      <c r="AE29" s="41">
        <v>98.645538000000002</v>
      </c>
      <c r="AF29" s="41">
        <v>98.647178999999994</v>
      </c>
      <c r="AG29" s="41">
        <v>96.237487999999999</v>
      </c>
      <c r="AH29" s="41">
        <v>98.613129000000001</v>
      </c>
      <c r="AI29" s="41">
        <v>98.801613000000003</v>
      </c>
    </row>
    <row r="30" spans="1:35" x14ac:dyDescent="0.35">
      <c r="A30" s="39" t="s">
        <v>207</v>
      </c>
      <c r="B30" s="41">
        <v>78.701522999999995</v>
      </c>
      <c r="C30" s="41">
        <v>78.771973000000003</v>
      </c>
      <c r="D30" s="41">
        <v>78.734863000000004</v>
      </c>
      <c r="E30" s="41">
        <v>78.738631999999996</v>
      </c>
      <c r="F30" s="41">
        <v>78.668839000000006</v>
      </c>
      <c r="G30" s="41">
        <v>78.778899999999993</v>
      </c>
      <c r="H30" s="41">
        <v>78.697875999999994</v>
      </c>
      <c r="I30" s="41">
        <v>78.801986999999997</v>
      </c>
      <c r="J30" s="41">
        <v>78.801986999999997</v>
      </c>
      <c r="K30" s="41">
        <v>78.78492</v>
      </c>
      <c r="L30" s="41">
        <v>78.801986999999997</v>
      </c>
      <c r="M30" s="41">
        <v>78.751793000000006</v>
      </c>
      <c r="N30" s="41">
        <v>78.751418999999999</v>
      </c>
      <c r="O30" s="41">
        <v>81.924019000000001</v>
      </c>
      <c r="P30" s="41">
        <v>81.958740000000006</v>
      </c>
      <c r="Q30" s="41">
        <v>81.937980999999994</v>
      </c>
      <c r="R30" s="41">
        <v>82.003417999999996</v>
      </c>
      <c r="S30" s="41">
        <v>86.867339999999999</v>
      </c>
      <c r="T30" s="41">
        <v>86.783614999999998</v>
      </c>
      <c r="U30" s="41">
        <v>86.945183</v>
      </c>
      <c r="V30" s="41">
        <v>94.829659000000007</v>
      </c>
      <c r="W30" s="41">
        <v>95.008278000000004</v>
      </c>
      <c r="X30" s="41">
        <v>94.878876000000005</v>
      </c>
      <c r="Y30" s="42">
        <v>98.788444999999996</v>
      </c>
      <c r="Z30" s="41">
        <v>98.690421999999998</v>
      </c>
      <c r="AA30" s="41"/>
      <c r="AB30" s="41">
        <v>98.654433999999995</v>
      </c>
      <c r="AC30" s="41">
        <v>98.577179000000001</v>
      </c>
      <c r="AD30" s="41">
        <v>98.356277000000006</v>
      </c>
      <c r="AE30" s="41">
        <v>98.578048999999993</v>
      </c>
      <c r="AF30" s="41">
        <v>98.563293000000002</v>
      </c>
      <c r="AG30" s="41">
        <v>96.207794000000007</v>
      </c>
      <c r="AH30" s="41">
        <v>98.495391999999995</v>
      </c>
      <c r="AI30" s="41">
        <v>98.809524999999994</v>
      </c>
    </row>
    <row r="31" spans="1:35" x14ac:dyDescent="0.35">
      <c r="A31" s="39" t="s">
        <v>208</v>
      </c>
      <c r="B31" s="41">
        <v>78.993995999999996</v>
      </c>
      <c r="C31" s="41">
        <v>79.147354000000007</v>
      </c>
      <c r="D31" s="41">
        <v>79.090102999999999</v>
      </c>
      <c r="E31" s="41">
        <v>79.067604000000003</v>
      </c>
      <c r="F31" s="41">
        <v>79.075767999999997</v>
      </c>
      <c r="G31" s="41">
        <v>79.058548000000002</v>
      </c>
      <c r="H31" s="41">
        <v>79.021996000000001</v>
      </c>
      <c r="I31" s="41">
        <v>79.126709000000005</v>
      </c>
      <c r="J31" s="41">
        <v>79.126709000000005</v>
      </c>
      <c r="K31" s="41">
        <v>78.988251000000005</v>
      </c>
      <c r="L31" s="41">
        <v>79.126709000000005</v>
      </c>
      <c r="M31" s="41">
        <v>79.004088999999993</v>
      </c>
      <c r="N31" s="41">
        <v>79.078072000000006</v>
      </c>
      <c r="O31" s="41">
        <v>81.868103000000005</v>
      </c>
      <c r="P31" s="41">
        <v>81.795731000000004</v>
      </c>
      <c r="Q31" s="41">
        <v>81.948195999999996</v>
      </c>
      <c r="R31" s="41">
        <v>82.147171</v>
      </c>
      <c r="S31" s="41">
        <v>86.726760999999996</v>
      </c>
      <c r="T31" s="41">
        <v>86.961121000000006</v>
      </c>
      <c r="U31" s="41">
        <v>86.980712999999994</v>
      </c>
      <c r="V31" s="41">
        <v>94.919998000000007</v>
      </c>
      <c r="W31" s="41">
        <v>95.050567999999998</v>
      </c>
      <c r="X31" s="41">
        <v>95.087890999999999</v>
      </c>
      <c r="Y31" s="42">
        <v>98.708160000000007</v>
      </c>
      <c r="Z31" s="41">
        <v>98.765816000000001</v>
      </c>
      <c r="AA31" s="41">
        <v>98.654433999999995</v>
      </c>
      <c r="AB31" s="41"/>
      <c r="AC31" s="41">
        <v>98.596001000000001</v>
      </c>
      <c r="AD31" s="41">
        <v>98.668792999999994</v>
      </c>
      <c r="AE31" s="41">
        <v>98.493706000000003</v>
      </c>
      <c r="AF31" s="41">
        <v>98.527061000000003</v>
      </c>
      <c r="AG31" s="41">
        <v>96.405784999999995</v>
      </c>
      <c r="AH31" s="41">
        <v>98.561477999999994</v>
      </c>
      <c r="AI31" s="41">
        <v>98.811370999999994</v>
      </c>
    </row>
    <row r="32" spans="1:35" x14ac:dyDescent="0.35">
      <c r="A32" s="39" t="s">
        <v>209</v>
      </c>
      <c r="B32" s="41">
        <v>78.490189000000001</v>
      </c>
      <c r="C32" s="41">
        <v>78.570717000000002</v>
      </c>
      <c r="D32" s="41">
        <v>78.598540999999997</v>
      </c>
      <c r="E32" s="41">
        <v>78.520484999999994</v>
      </c>
      <c r="F32" s="41">
        <v>78.498917000000006</v>
      </c>
      <c r="G32" s="41">
        <v>78.625015000000005</v>
      </c>
      <c r="H32" s="41">
        <v>78.644401999999999</v>
      </c>
      <c r="I32" s="41">
        <v>78.578438000000006</v>
      </c>
      <c r="J32" s="41">
        <v>78.578438000000006</v>
      </c>
      <c r="K32" s="41">
        <v>78.590164000000001</v>
      </c>
      <c r="L32" s="41">
        <v>78.578438000000006</v>
      </c>
      <c r="M32" s="41">
        <v>78.548286000000004</v>
      </c>
      <c r="N32" s="41">
        <v>78.545258000000004</v>
      </c>
      <c r="O32" s="41">
        <v>82.002089999999995</v>
      </c>
      <c r="P32" s="41">
        <v>81.712935999999999</v>
      </c>
      <c r="Q32" s="41">
        <v>81.807143999999994</v>
      </c>
      <c r="R32" s="41">
        <v>82.219650000000001</v>
      </c>
      <c r="S32" s="41">
        <v>86.742988999999994</v>
      </c>
      <c r="T32" s="41">
        <v>86.847037999999998</v>
      </c>
      <c r="U32" s="41">
        <v>86.871551999999994</v>
      </c>
      <c r="V32" s="41">
        <v>94.764656000000002</v>
      </c>
      <c r="W32" s="41">
        <v>94.798537999999994</v>
      </c>
      <c r="X32" s="41">
        <v>94.747162000000003</v>
      </c>
      <c r="Y32" s="42">
        <v>98.698684999999998</v>
      </c>
      <c r="Z32" s="41">
        <v>98.626457000000002</v>
      </c>
      <c r="AA32" s="41">
        <v>98.577179000000001</v>
      </c>
      <c r="AB32" s="41">
        <v>98.596001000000001</v>
      </c>
      <c r="AC32" s="41"/>
      <c r="AD32" s="41">
        <v>98.662520999999998</v>
      </c>
      <c r="AE32" s="41">
        <v>98.674744000000004</v>
      </c>
      <c r="AF32" s="41">
        <v>98.664169000000001</v>
      </c>
      <c r="AG32" s="41">
        <v>96.325867000000002</v>
      </c>
      <c r="AH32" s="41">
        <v>98.652434999999997</v>
      </c>
      <c r="AI32" s="41">
        <v>98.622971000000007</v>
      </c>
    </row>
    <row r="33" spans="1:35" x14ac:dyDescent="0.35">
      <c r="A33" s="39" t="s">
        <v>210</v>
      </c>
      <c r="B33" s="41">
        <v>78.669158999999993</v>
      </c>
      <c r="C33" s="41">
        <v>78.689682000000005</v>
      </c>
      <c r="D33" s="41">
        <v>78.658730000000006</v>
      </c>
      <c r="E33" s="41">
        <v>78.69117</v>
      </c>
      <c r="F33" s="41">
        <v>78.664856</v>
      </c>
      <c r="G33" s="41">
        <v>78.702376999999998</v>
      </c>
      <c r="H33" s="41">
        <v>78.738524999999996</v>
      </c>
      <c r="I33" s="41">
        <v>78.702834999999993</v>
      </c>
      <c r="J33" s="41">
        <v>78.702834999999993</v>
      </c>
      <c r="K33" s="41">
        <v>78.789551000000003</v>
      </c>
      <c r="L33" s="41">
        <v>78.702834999999993</v>
      </c>
      <c r="M33" s="41">
        <v>78.697417999999999</v>
      </c>
      <c r="N33" s="41">
        <v>78.699607999999998</v>
      </c>
      <c r="O33" s="41">
        <v>81.681335000000004</v>
      </c>
      <c r="P33" s="41">
        <v>81.707901000000007</v>
      </c>
      <c r="Q33" s="41">
        <v>81.764572000000001</v>
      </c>
      <c r="R33" s="41">
        <v>81.774017000000001</v>
      </c>
      <c r="S33" s="41">
        <v>86.702720999999997</v>
      </c>
      <c r="T33" s="41">
        <v>86.719604000000004</v>
      </c>
      <c r="U33" s="41">
        <v>86.777184000000005</v>
      </c>
      <c r="V33" s="41">
        <v>94.865204000000006</v>
      </c>
      <c r="W33" s="41">
        <v>94.913680999999997</v>
      </c>
      <c r="X33" s="41">
        <v>94.924285999999995</v>
      </c>
      <c r="Y33" s="42">
        <v>98.727997000000002</v>
      </c>
      <c r="Z33" s="41">
        <v>98.509810999999999</v>
      </c>
      <c r="AA33" s="41">
        <v>98.356277000000006</v>
      </c>
      <c r="AB33" s="41">
        <v>98.668792999999994</v>
      </c>
      <c r="AC33" s="41">
        <v>98.662520999999998</v>
      </c>
      <c r="AD33" s="41"/>
      <c r="AE33" s="41">
        <v>98.595894000000001</v>
      </c>
      <c r="AF33" s="41">
        <v>98.574982000000006</v>
      </c>
      <c r="AG33" s="41">
        <v>96.456244999999996</v>
      </c>
      <c r="AH33" s="41">
        <v>98.601958999999994</v>
      </c>
      <c r="AI33" s="41">
        <v>98.640533000000005</v>
      </c>
    </row>
    <row r="34" spans="1:35" x14ac:dyDescent="0.35">
      <c r="A34" s="39" t="s">
        <v>211</v>
      </c>
      <c r="B34" s="41">
        <v>78.875136999999995</v>
      </c>
      <c r="C34" s="41">
        <v>78.976898000000006</v>
      </c>
      <c r="D34" s="41">
        <v>78.923537999999994</v>
      </c>
      <c r="E34" s="41">
        <v>78.934387000000001</v>
      </c>
      <c r="F34" s="41">
        <v>78.943152999999995</v>
      </c>
      <c r="G34" s="41">
        <v>78.983504999999994</v>
      </c>
      <c r="H34" s="41">
        <v>78.922950999999998</v>
      </c>
      <c r="I34" s="41">
        <v>79.049103000000002</v>
      </c>
      <c r="J34" s="41">
        <v>79.049103000000002</v>
      </c>
      <c r="K34" s="41">
        <v>78.937056999999996</v>
      </c>
      <c r="L34" s="41">
        <v>79.049103000000002</v>
      </c>
      <c r="M34" s="41">
        <v>78.883529999999993</v>
      </c>
      <c r="N34" s="41">
        <v>78.913925000000006</v>
      </c>
      <c r="O34" s="41">
        <v>81.822356999999997</v>
      </c>
      <c r="P34" s="41">
        <v>81.840682999999999</v>
      </c>
      <c r="Q34" s="41">
        <v>81.912993999999998</v>
      </c>
      <c r="R34" s="41">
        <v>81.978911999999994</v>
      </c>
      <c r="S34" s="41">
        <v>87.082283000000004</v>
      </c>
      <c r="T34" s="41">
        <v>87.260101000000006</v>
      </c>
      <c r="U34" s="41">
        <v>87.188346999999993</v>
      </c>
      <c r="V34" s="41">
        <v>94.976180999999997</v>
      </c>
      <c r="W34" s="41">
        <v>94.931090999999995</v>
      </c>
      <c r="X34" s="41">
        <v>94.956267999999994</v>
      </c>
      <c r="Y34" s="42">
        <v>98.562415999999999</v>
      </c>
      <c r="Z34" s="41">
        <v>98.645538000000002</v>
      </c>
      <c r="AA34" s="41">
        <v>98.578048999999993</v>
      </c>
      <c r="AB34" s="41">
        <v>98.493706000000003</v>
      </c>
      <c r="AC34" s="41">
        <v>98.674744000000004</v>
      </c>
      <c r="AD34" s="41">
        <v>98.595894000000001</v>
      </c>
      <c r="AE34" s="41"/>
      <c r="AF34" s="41">
        <v>99.995506000000006</v>
      </c>
      <c r="AG34" s="41">
        <v>96.432060000000007</v>
      </c>
      <c r="AH34" s="41">
        <v>98.613051999999996</v>
      </c>
      <c r="AI34" s="41">
        <v>98.623977999999994</v>
      </c>
    </row>
    <row r="35" spans="1:35" x14ac:dyDescent="0.35">
      <c r="A35" s="39" t="s">
        <v>212</v>
      </c>
      <c r="B35" s="41">
        <v>78.965148999999997</v>
      </c>
      <c r="C35" s="41">
        <v>79.040306000000001</v>
      </c>
      <c r="D35" s="41">
        <v>78.963302999999996</v>
      </c>
      <c r="E35" s="41">
        <v>79.005257</v>
      </c>
      <c r="F35" s="41">
        <v>78.945899999999995</v>
      </c>
      <c r="G35" s="41">
        <v>79.006118999999998</v>
      </c>
      <c r="H35" s="41">
        <v>79.007705999999999</v>
      </c>
      <c r="I35" s="41">
        <v>79.069869999999995</v>
      </c>
      <c r="J35" s="41">
        <v>79.069869999999995</v>
      </c>
      <c r="K35" s="41">
        <v>79.013122999999993</v>
      </c>
      <c r="L35" s="41">
        <v>79.069869999999995</v>
      </c>
      <c r="M35" s="41">
        <v>78.934585999999996</v>
      </c>
      <c r="N35" s="41">
        <v>79.012573000000003</v>
      </c>
      <c r="O35" s="41">
        <v>81.725746000000001</v>
      </c>
      <c r="P35" s="41">
        <v>81.837378999999999</v>
      </c>
      <c r="Q35" s="41">
        <v>81.957825</v>
      </c>
      <c r="R35" s="41">
        <v>81.969116</v>
      </c>
      <c r="S35" s="41">
        <v>87.121475000000004</v>
      </c>
      <c r="T35" s="41">
        <v>87.232581999999994</v>
      </c>
      <c r="U35" s="41">
        <v>87.065323000000006</v>
      </c>
      <c r="V35" s="41">
        <v>95.020675999999995</v>
      </c>
      <c r="W35" s="41">
        <v>94.963684000000001</v>
      </c>
      <c r="X35" s="41">
        <v>94.976073999999997</v>
      </c>
      <c r="Y35" s="42">
        <v>98.590812999999997</v>
      </c>
      <c r="Z35" s="41">
        <v>98.647178999999994</v>
      </c>
      <c r="AA35" s="41">
        <v>98.563293000000002</v>
      </c>
      <c r="AB35" s="41">
        <v>98.527061000000003</v>
      </c>
      <c r="AC35" s="41">
        <v>98.664169000000001</v>
      </c>
      <c r="AD35" s="41">
        <v>98.574982000000006</v>
      </c>
      <c r="AE35" s="41">
        <v>99.995506000000006</v>
      </c>
      <c r="AF35" s="41"/>
      <c r="AG35" s="41">
        <v>96.508194000000003</v>
      </c>
      <c r="AH35" s="41">
        <v>98.653519000000003</v>
      </c>
      <c r="AI35" s="41">
        <v>98.615775999999997</v>
      </c>
    </row>
    <row r="36" spans="1:35" x14ac:dyDescent="0.35">
      <c r="A36" s="39" t="s">
        <v>213</v>
      </c>
      <c r="B36" s="41">
        <v>79.087233999999995</v>
      </c>
      <c r="C36" s="41">
        <v>79.156158000000005</v>
      </c>
      <c r="D36" s="41">
        <v>79.112373000000005</v>
      </c>
      <c r="E36" s="41">
        <v>79.124481000000003</v>
      </c>
      <c r="F36" s="41">
        <v>79.113754</v>
      </c>
      <c r="G36" s="41">
        <v>79.080521000000005</v>
      </c>
      <c r="H36" s="41">
        <v>78.955933000000002</v>
      </c>
      <c r="I36" s="41">
        <v>79.116135</v>
      </c>
      <c r="J36" s="41">
        <v>79.116135</v>
      </c>
      <c r="K36" s="41">
        <v>79.020554000000004</v>
      </c>
      <c r="L36" s="41">
        <v>79.116135</v>
      </c>
      <c r="M36" s="41">
        <v>79.025741999999994</v>
      </c>
      <c r="N36" s="41">
        <v>79.100227000000004</v>
      </c>
      <c r="O36" s="41">
        <v>82.386238000000006</v>
      </c>
      <c r="P36" s="41">
        <v>82.181319999999999</v>
      </c>
      <c r="Q36" s="41">
        <v>82.316092999999995</v>
      </c>
      <c r="R36" s="41">
        <v>82.183266000000003</v>
      </c>
      <c r="S36" s="41">
        <v>87.760986000000003</v>
      </c>
      <c r="T36" s="41">
        <v>87.835341999999997</v>
      </c>
      <c r="U36" s="41">
        <v>87.961158999999995</v>
      </c>
      <c r="V36" s="41">
        <v>95.775336999999993</v>
      </c>
      <c r="W36" s="41">
        <v>96.054123000000004</v>
      </c>
      <c r="X36" s="41">
        <v>96.035263</v>
      </c>
      <c r="Y36" s="42">
        <v>96.399558999999996</v>
      </c>
      <c r="Z36" s="41">
        <v>96.237487999999999</v>
      </c>
      <c r="AA36" s="41">
        <v>96.207794000000007</v>
      </c>
      <c r="AB36" s="41">
        <v>96.405784999999995</v>
      </c>
      <c r="AC36" s="41">
        <v>96.325867000000002</v>
      </c>
      <c r="AD36" s="41">
        <v>96.456244999999996</v>
      </c>
      <c r="AE36" s="41">
        <v>96.432060000000007</v>
      </c>
      <c r="AF36" s="41">
        <v>96.508194000000003</v>
      </c>
      <c r="AG36" s="41"/>
      <c r="AH36" s="41">
        <v>96.467147999999995</v>
      </c>
      <c r="AI36" s="41">
        <v>96.199546999999995</v>
      </c>
    </row>
    <row r="37" spans="1:35" x14ac:dyDescent="0.35">
      <c r="A37" s="39" t="s">
        <v>214</v>
      </c>
      <c r="B37" s="41">
        <v>78.800797000000003</v>
      </c>
      <c r="C37" s="41">
        <v>78.965073000000004</v>
      </c>
      <c r="D37" s="41">
        <v>78.945221000000004</v>
      </c>
      <c r="E37" s="41">
        <v>78.960662999999997</v>
      </c>
      <c r="F37" s="41">
        <v>78.937820000000002</v>
      </c>
      <c r="G37" s="41">
        <v>78.968033000000005</v>
      </c>
      <c r="H37" s="41">
        <v>78.795128000000005</v>
      </c>
      <c r="I37" s="41">
        <v>78.921486000000002</v>
      </c>
      <c r="J37" s="41">
        <v>78.921486000000002</v>
      </c>
      <c r="K37" s="41">
        <v>78.798996000000002</v>
      </c>
      <c r="L37" s="41">
        <v>78.921486000000002</v>
      </c>
      <c r="M37" s="41">
        <v>78.803421</v>
      </c>
      <c r="N37" s="41">
        <v>78.943603999999993</v>
      </c>
      <c r="O37" s="41">
        <v>81.918685999999994</v>
      </c>
      <c r="P37" s="41">
        <v>81.951981000000004</v>
      </c>
      <c r="Q37" s="41">
        <v>81.973999000000006</v>
      </c>
      <c r="R37" s="41">
        <v>82.215896999999998</v>
      </c>
      <c r="S37" s="41">
        <v>87.128403000000006</v>
      </c>
      <c r="T37" s="41">
        <v>86.964934999999997</v>
      </c>
      <c r="U37" s="41">
        <v>87.173430999999994</v>
      </c>
      <c r="V37" s="41">
        <v>94.920349000000002</v>
      </c>
      <c r="W37" s="41">
        <v>94.844016999999994</v>
      </c>
      <c r="X37" s="41">
        <v>94.755538999999999</v>
      </c>
      <c r="Y37" s="42">
        <v>98.726714999999999</v>
      </c>
      <c r="Z37" s="41">
        <v>98.613129000000001</v>
      </c>
      <c r="AA37" s="41">
        <v>98.495391999999995</v>
      </c>
      <c r="AB37" s="41">
        <v>98.561477999999994</v>
      </c>
      <c r="AC37" s="41">
        <v>98.652434999999997</v>
      </c>
      <c r="AD37" s="41">
        <v>98.601958999999994</v>
      </c>
      <c r="AE37" s="41">
        <v>98.613051999999996</v>
      </c>
      <c r="AF37" s="41">
        <v>98.653519000000003</v>
      </c>
      <c r="AG37" s="41">
        <v>96.467147999999995</v>
      </c>
      <c r="AH37" s="41"/>
      <c r="AI37" s="41">
        <v>98.577338999999995</v>
      </c>
    </row>
    <row r="38" spans="1:35" x14ac:dyDescent="0.35">
      <c r="A38" s="39" t="s">
        <v>215</v>
      </c>
      <c r="B38" s="41">
        <v>78.614593999999997</v>
      </c>
      <c r="C38" s="41">
        <v>78.760497999999998</v>
      </c>
      <c r="D38" s="41">
        <v>78.722060999999997</v>
      </c>
      <c r="E38" s="41">
        <v>78.727417000000003</v>
      </c>
      <c r="F38" s="41">
        <v>78.648148000000006</v>
      </c>
      <c r="G38" s="41">
        <v>78.790192000000005</v>
      </c>
      <c r="H38" s="41">
        <v>78.799735999999996</v>
      </c>
      <c r="I38" s="41">
        <v>78.780547999999996</v>
      </c>
      <c r="J38" s="41">
        <v>78.780547999999996</v>
      </c>
      <c r="K38" s="41">
        <v>78.819130000000001</v>
      </c>
      <c r="L38" s="41">
        <v>78.780547999999996</v>
      </c>
      <c r="M38" s="41">
        <v>78.734138000000002</v>
      </c>
      <c r="N38" s="41">
        <v>78.727729999999994</v>
      </c>
      <c r="O38" s="41">
        <v>81.880431999999999</v>
      </c>
      <c r="P38" s="41">
        <v>81.819038000000006</v>
      </c>
      <c r="Q38" s="41">
        <v>81.810920999999993</v>
      </c>
      <c r="R38" s="41">
        <v>81.844481999999999</v>
      </c>
      <c r="S38" s="41">
        <v>86.885177999999996</v>
      </c>
      <c r="T38" s="41">
        <v>86.730957000000004</v>
      </c>
      <c r="U38" s="41">
        <v>87.058693000000005</v>
      </c>
      <c r="V38" s="41">
        <v>94.810028000000003</v>
      </c>
      <c r="W38" s="41">
        <v>94.873108000000002</v>
      </c>
      <c r="X38" s="41">
        <v>94.895263999999997</v>
      </c>
      <c r="Y38" s="42">
        <v>98.663726999999994</v>
      </c>
      <c r="Z38" s="41">
        <v>98.801613000000003</v>
      </c>
      <c r="AA38" s="41">
        <v>98.809524999999994</v>
      </c>
      <c r="AB38" s="41">
        <v>98.811370999999994</v>
      </c>
      <c r="AC38" s="41">
        <v>98.622971000000007</v>
      </c>
      <c r="AD38" s="41">
        <v>98.640533000000005</v>
      </c>
      <c r="AE38" s="41">
        <v>98.623977999999994</v>
      </c>
      <c r="AF38" s="41">
        <v>98.615775999999997</v>
      </c>
      <c r="AG38" s="41">
        <v>96.199546999999995</v>
      </c>
      <c r="AH38" s="41">
        <v>98.577338999999995</v>
      </c>
      <c r="AI38" s="41"/>
    </row>
    <row r="41" spans="1:35" x14ac:dyDescent="0.35">
      <c r="A41" s="40" t="s">
        <v>113</v>
      </c>
    </row>
  </sheetData>
  <mergeCells count="1">
    <mergeCell ref="A1:A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A18DC-CCCF-4D10-9C8D-F10D2DC9EF63}">
  <dimension ref="A1:AI80"/>
  <sheetViews>
    <sheetView workbookViewId="0">
      <selection activeCell="AL6" sqref="AL6"/>
    </sheetView>
  </sheetViews>
  <sheetFormatPr defaultColWidth="9.26953125" defaultRowHeight="13" x14ac:dyDescent="0.3"/>
  <cols>
    <col min="1" max="1" width="9.26953125" style="16"/>
    <col min="2" max="35" width="2.90625" style="6" bestFit="1" customWidth="1"/>
    <col min="36" max="16384" width="9.26953125" style="16"/>
  </cols>
  <sheetData>
    <row r="1" spans="1:35" x14ac:dyDescent="0.3">
      <c r="A1" s="66" t="s">
        <v>180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</row>
    <row r="2" spans="1:35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</row>
    <row r="3" spans="1:35" ht="156.5" x14ac:dyDescent="0.3">
      <c r="B3" s="11" t="s">
        <v>216</v>
      </c>
      <c r="C3" s="12" t="s">
        <v>217</v>
      </c>
      <c r="D3" s="12" t="s">
        <v>218</v>
      </c>
      <c r="E3" s="12" t="s">
        <v>219</v>
      </c>
      <c r="F3" s="12" t="s">
        <v>220</v>
      </c>
      <c r="G3" s="12" t="s">
        <v>221</v>
      </c>
      <c r="H3" s="12" t="s">
        <v>222</v>
      </c>
      <c r="I3" s="12" t="s">
        <v>223</v>
      </c>
      <c r="J3" s="12" t="s">
        <v>224</v>
      </c>
      <c r="K3" s="12" t="s">
        <v>225</v>
      </c>
      <c r="L3" s="12" t="s">
        <v>226</v>
      </c>
      <c r="M3" s="12" t="s">
        <v>227</v>
      </c>
      <c r="N3" s="12" t="s">
        <v>228</v>
      </c>
      <c r="O3" s="12" t="s">
        <v>229</v>
      </c>
      <c r="P3" s="12" t="s">
        <v>230</v>
      </c>
      <c r="Q3" s="12" t="s">
        <v>231</v>
      </c>
      <c r="R3" s="12" t="s">
        <v>232</v>
      </c>
      <c r="S3" s="12" t="s">
        <v>233</v>
      </c>
      <c r="T3" s="12" t="s">
        <v>234</v>
      </c>
      <c r="U3" s="12" t="s">
        <v>235</v>
      </c>
      <c r="V3" s="12" t="s">
        <v>236</v>
      </c>
      <c r="W3" s="12" t="s">
        <v>237</v>
      </c>
      <c r="X3" s="12" t="s">
        <v>238</v>
      </c>
      <c r="Y3" s="12" t="s">
        <v>239</v>
      </c>
      <c r="Z3" s="12" t="s">
        <v>240</v>
      </c>
      <c r="AA3" s="12" t="s">
        <v>241</v>
      </c>
      <c r="AB3" s="12" t="s">
        <v>242</v>
      </c>
      <c r="AC3" s="12" t="s">
        <v>243</v>
      </c>
      <c r="AD3" s="12" t="s">
        <v>244</v>
      </c>
      <c r="AE3" s="12" t="s">
        <v>245</v>
      </c>
      <c r="AF3" s="12" t="s">
        <v>246</v>
      </c>
      <c r="AG3" s="12" t="s">
        <v>247</v>
      </c>
      <c r="AH3" s="12" t="s">
        <v>248</v>
      </c>
      <c r="AI3" s="13" t="s">
        <v>249</v>
      </c>
    </row>
    <row r="4" spans="1:35" x14ac:dyDescent="0.3">
      <c r="A4" s="32" t="s">
        <v>1</v>
      </c>
      <c r="B4" s="6">
        <v>17</v>
      </c>
      <c r="C4" s="6">
        <v>18</v>
      </c>
      <c r="D4" s="6">
        <v>18</v>
      </c>
      <c r="E4" s="6">
        <v>20</v>
      </c>
      <c r="F4" s="6">
        <v>30</v>
      </c>
      <c r="G4" s="6">
        <v>28</v>
      </c>
      <c r="H4" s="6">
        <v>30</v>
      </c>
      <c r="I4" s="6">
        <v>24</v>
      </c>
      <c r="J4" s="6">
        <v>23</v>
      </c>
      <c r="K4" s="6">
        <v>25</v>
      </c>
      <c r="L4" s="6">
        <v>28</v>
      </c>
      <c r="M4" s="6">
        <v>27</v>
      </c>
      <c r="N4" s="6">
        <v>28</v>
      </c>
      <c r="O4" s="6">
        <v>27</v>
      </c>
      <c r="P4" s="6">
        <v>28</v>
      </c>
      <c r="Q4" s="6">
        <v>27</v>
      </c>
      <c r="R4" s="6">
        <v>27</v>
      </c>
      <c r="S4" s="6">
        <v>29</v>
      </c>
      <c r="T4" s="6">
        <v>27</v>
      </c>
      <c r="U4" s="6">
        <v>29</v>
      </c>
      <c r="V4" s="6">
        <v>30</v>
      </c>
      <c r="W4" s="6">
        <v>28</v>
      </c>
      <c r="X4" s="6">
        <v>27</v>
      </c>
      <c r="Y4" s="6">
        <v>23</v>
      </c>
      <c r="Z4" s="6">
        <v>25</v>
      </c>
      <c r="AA4" s="6">
        <v>21</v>
      </c>
      <c r="AB4" s="6">
        <v>23</v>
      </c>
      <c r="AC4" s="6">
        <v>24</v>
      </c>
      <c r="AD4" s="6">
        <v>24</v>
      </c>
      <c r="AE4" s="6">
        <v>26</v>
      </c>
      <c r="AF4" s="6">
        <v>26</v>
      </c>
      <c r="AG4" s="6">
        <v>26</v>
      </c>
      <c r="AH4" s="6">
        <v>26</v>
      </c>
      <c r="AI4" s="45">
        <v>22</v>
      </c>
    </row>
    <row r="5" spans="1:35" x14ac:dyDescent="0.3">
      <c r="A5" s="32" t="s">
        <v>2</v>
      </c>
      <c r="B5" s="6">
        <v>6</v>
      </c>
      <c r="C5" s="6">
        <v>6</v>
      </c>
      <c r="D5" s="6">
        <v>5</v>
      </c>
      <c r="E5" s="6">
        <v>5</v>
      </c>
      <c r="F5" s="6">
        <v>5</v>
      </c>
      <c r="G5" s="6">
        <v>4</v>
      </c>
      <c r="H5" s="6">
        <v>5</v>
      </c>
      <c r="I5" s="6">
        <v>6</v>
      </c>
      <c r="J5" s="6">
        <v>5</v>
      </c>
      <c r="K5" s="6">
        <v>4</v>
      </c>
      <c r="L5" s="6">
        <v>6</v>
      </c>
      <c r="M5" s="6">
        <v>6</v>
      </c>
      <c r="N5" s="6">
        <v>6</v>
      </c>
      <c r="O5" s="6">
        <v>6</v>
      </c>
      <c r="P5" s="6">
        <v>6</v>
      </c>
      <c r="Q5" s="6">
        <v>6</v>
      </c>
      <c r="R5" s="6">
        <v>6</v>
      </c>
      <c r="S5" s="6">
        <v>8</v>
      </c>
      <c r="T5" s="6">
        <v>7</v>
      </c>
      <c r="U5" s="6">
        <v>6</v>
      </c>
      <c r="V5" s="6">
        <v>6</v>
      </c>
      <c r="W5" s="6">
        <v>6</v>
      </c>
      <c r="X5" s="6">
        <v>6</v>
      </c>
      <c r="Y5" s="6">
        <v>10</v>
      </c>
      <c r="Z5" s="6">
        <v>15</v>
      </c>
      <c r="AA5" s="6">
        <v>19</v>
      </c>
      <c r="AB5" s="6">
        <v>21</v>
      </c>
      <c r="AC5" s="6">
        <v>16</v>
      </c>
      <c r="AD5" s="6">
        <v>21</v>
      </c>
      <c r="AE5" s="6">
        <v>13</v>
      </c>
      <c r="AF5" s="6">
        <v>15</v>
      </c>
      <c r="AG5" s="6">
        <v>14</v>
      </c>
      <c r="AH5" s="6">
        <v>10</v>
      </c>
      <c r="AI5" s="45">
        <v>18</v>
      </c>
    </row>
    <row r="6" spans="1:35" x14ac:dyDescent="0.3">
      <c r="A6" s="17" t="s">
        <v>3</v>
      </c>
      <c r="B6" s="6">
        <v>4</v>
      </c>
      <c r="C6" s="6">
        <v>4</v>
      </c>
      <c r="D6" s="6">
        <v>4</v>
      </c>
      <c r="E6" s="6">
        <v>4</v>
      </c>
      <c r="F6" s="6">
        <v>9</v>
      </c>
      <c r="G6" s="6">
        <v>6</v>
      </c>
      <c r="H6" s="6">
        <v>9</v>
      </c>
      <c r="I6" s="6">
        <v>8</v>
      </c>
      <c r="J6" s="6">
        <v>8</v>
      </c>
      <c r="K6" s="6">
        <v>7</v>
      </c>
      <c r="L6" s="6">
        <v>4</v>
      </c>
      <c r="M6" s="6">
        <v>4</v>
      </c>
      <c r="N6" s="6">
        <v>4</v>
      </c>
      <c r="O6" s="6">
        <v>4</v>
      </c>
      <c r="P6" s="6">
        <v>4</v>
      </c>
      <c r="Q6" s="6">
        <v>4</v>
      </c>
      <c r="R6" s="6">
        <v>4</v>
      </c>
      <c r="S6" s="6">
        <v>4</v>
      </c>
      <c r="T6" s="6">
        <v>3</v>
      </c>
      <c r="U6" s="6">
        <v>4</v>
      </c>
      <c r="V6" s="6">
        <v>4</v>
      </c>
      <c r="W6" s="6">
        <v>4</v>
      </c>
      <c r="X6" s="6">
        <v>4</v>
      </c>
      <c r="Y6" s="6">
        <v>7</v>
      </c>
      <c r="Z6" s="6">
        <v>7</v>
      </c>
      <c r="AA6" s="6">
        <v>6</v>
      </c>
      <c r="AB6" s="6">
        <v>7</v>
      </c>
      <c r="AC6" s="6">
        <v>5</v>
      </c>
      <c r="AD6" s="6">
        <v>7</v>
      </c>
      <c r="AE6" s="6">
        <v>5</v>
      </c>
      <c r="AF6" s="6">
        <v>5</v>
      </c>
      <c r="AG6" s="6">
        <v>7</v>
      </c>
      <c r="AH6" s="6">
        <v>7</v>
      </c>
      <c r="AI6" s="45">
        <v>8</v>
      </c>
    </row>
    <row r="7" spans="1:35" x14ac:dyDescent="0.3">
      <c r="A7" s="17" t="s">
        <v>4</v>
      </c>
      <c r="B7" s="6">
        <v>6</v>
      </c>
      <c r="C7" s="6">
        <v>6</v>
      </c>
      <c r="D7" s="6">
        <v>7</v>
      </c>
      <c r="E7" s="6">
        <v>6</v>
      </c>
      <c r="F7" s="6">
        <v>5</v>
      </c>
      <c r="G7" s="6">
        <v>5</v>
      </c>
      <c r="H7" s="6">
        <v>5</v>
      </c>
      <c r="I7" s="6">
        <v>6</v>
      </c>
      <c r="J7" s="6">
        <v>8</v>
      </c>
      <c r="K7" s="6">
        <v>7</v>
      </c>
      <c r="L7" s="6">
        <v>4</v>
      </c>
      <c r="M7" s="6">
        <v>4</v>
      </c>
      <c r="N7" s="6">
        <v>4</v>
      </c>
      <c r="O7" s="6">
        <v>4</v>
      </c>
      <c r="P7" s="6">
        <v>4</v>
      </c>
      <c r="Q7" s="6">
        <v>4</v>
      </c>
      <c r="R7" s="6">
        <v>4</v>
      </c>
      <c r="S7" s="6">
        <v>4</v>
      </c>
      <c r="T7" s="6">
        <v>4</v>
      </c>
      <c r="U7" s="6">
        <v>4</v>
      </c>
      <c r="V7" s="6">
        <v>4</v>
      </c>
      <c r="W7" s="6">
        <v>4</v>
      </c>
      <c r="X7" s="6">
        <v>4</v>
      </c>
      <c r="Y7" s="6">
        <v>5</v>
      </c>
      <c r="Z7" s="6">
        <v>8</v>
      </c>
      <c r="AA7" s="6">
        <v>7</v>
      </c>
      <c r="AB7" s="6">
        <v>5</v>
      </c>
      <c r="AC7" s="6">
        <v>10</v>
      </c>
      <c r="AD7" s="6">
        <v>6</v>
      </c>
      <c r="AE7" s="6">
        <v>5</v>
      </c>
      <c r="AF7" s="6">
        <v>6</v>
      </c>
      <c r="AG7" s="6">
        <v>5</v>
      </c>
      <c r="AH7" s="6">
        <v>8</v>
      </c>
      <c r="AI7" s="45">
        <v>5</v>
      </c>
    </row>
    <row r="8" spans="1:35" x14ac:dyDescent="0.3">
      <c r="A8" s="17" t="s">
        <v>5</v>
      </c>
      <c r="B8" s="6">
        <v>7</v>
      </c>
      <c r="C8" s="6">
        <v>7</v>
      </c>
      <c r="D8" s="6">
        <v>6</v>
      </c>
      <c r="E8" s="6">
        <v>7</v>
      </c>
      <c r="F8" s="6">
        <v>2</v>
      </c>
      <c r="G8" s="6">
        <v>3</v>
      </c>
      <c r="H8" s="6">
        <v>3</v>
      </c>
      <c r="I8" s="6">
        <v>4</v>
      </c>
      <c r="J8" s="6">
        <v>2</v>
      </c>
      <c r="K8" s="6">
        <v>4</v>
      </c>
      <c r="L8" s="6">
        <v>3</v>
      </c>
      <c r="M8" s="6">
        <v>3</v>
      </c>
      <c r="N8" s="6">
        <v>3</v>
      </c>
      <c r="O8" s="6">
        <v>3</v>
      </c>
      <c r="P8" s="6">
        <v>3</v>
      </c>
      <c r="Q8" s="6">
        <v>3</v>
      </c>
      <c r="R8" s="6">
        <v>3</v>
      </c>
      <c r="S8" s="6">
        <v>3</v>
      </c>
      <c r="T8" s="6">
        <v>3</v>
      </c>
      <c r="U8" s="6">
        <v>3</v>
      </c>
      <c r="V8" s="6">
        <v>3</v>
      </c>
      <c r="W8" s="6">
        <v>3</v>
      </c>
      <c r="X8" s="6">
        <v>3</v>
      </c>
      <c r="Y8" s="6">
        <v>5</v>
      </c>
      <c r="Z8" s="6">
        <v>7</v>
      </c>
      <c r="AA8" s="6">
        <v>7</v>
      </c>
      <c r="AB8" s="6">
        <v>7</v>
      </c>
      <c r="AC8" s="6">
        <v>5</v>
      </c>
      <c r="AD8" s="6">
        <v>6</v>
      </c>
      <c r="AE8" s="6">
        <v>7</v>
      </c>
      <c r="AF8" s="6">
        <v>5</v>
      </c>
      <c r="AG8" s="6">
        <v>8</v>
      </c>
      <c r="AH8" s="6">
        <v>6</v>
      </c>
      <c r="AI8" s="45">
        <v>6</v>
      </c>
    </row>
    <row r="9" spans="1:35" x14ac:dyDescent="0.3">
      <c r="A9" s="17" t="s">
        <v>6</v>
      </c>
      <c r="B9" s="6">
        <v>4</v>
      </c>
      <c r="C9" s="6">
        <v>4</v>
      </c>
      <c r="D9" s="6">
        <v>4</v>
      </c>
      <c r="E9" s="6">
        <v>4</v>
      </c>
      <c r="F9" s="6">
        <v>4</v>
      </c>
      <c r="G9" s="6">
        <v>4</v>
      </c>
      <c r="H9" s="6">
        <v>4</v>
      </c>
      <c r="I9" s="6">
        <v>5</v>
      </c>
      <c r="J9" s="6">
        <v>5</v>
      </c>
      <c r="K9" s="6">
        <v>5</v>
      </c>
      <c r="L9" s="6">
        <v>4</v>
      </c>
      <c r="M9" s="6">
        <v>4</v>
      </c>
      <c r="N9" s="6">
        <v>4</v>
      </c>
      <c r="O9" s="6">
        <v>4</v>
      </c>
      <c r="P9" s="6">
        <v>4</v>
      </c>
      <c r="Q9" s="6">
        <v>4</v>
      </c>
      <c r="R9" s="6">
        <v>4</v>
      </c>
      <c r="S9" s="6">
        <v>4</v>
      </c>
      <c r="T9" s="6">
        <v>4</v>
      </c>
      <c r="U9" s="6">
        <v>4</v>
      </c>
      <c r="V9" s="6">
        <v>4</v>
      </c>
      <c r="W9" s="6">
        <v>5</v>
      </c>
      <c r="X9" s="6">
        <v>4</v>
      </c>
      <c r="Y9" s="6">
        <v>4</v>
      </c>
      <c r="Z9" s="6">
        <v>4</v>
      </c>
      <c r="AA9" s="6">
        <v>7</v>
      </c>
      <c r="AB9" s="6">
        <v>4</v>
      </c>
      <c r="AC9" s="6">
        <v>6</v>
      </c>
      <c r="AD9" s="6">
        <v>4</v>
      </c>
      <c r="AE9" s="6">
        <v>5</v>
      </c>
      <c r="AF9" s="6">
        <v>4</v>
      </c>
      <c r="AG9" s="6">
        <v>6</v>
      </c>
      <c r="AH9" s="6">
        <v>4</v>
      </c>
      <c r="AI9" s="45">
        <v>6</v>
      </c>
    </row>
    <row r="10" spans="1:35" x14ac:dyDescent="0.3">
      <c r="A10" s="17" t="s">
        <v>7</v>
      </c>
      <c r="B10" s="6">
        <v>1</v>
      </c>
      <c r="C10" s="6">
        <v>1</v>
      </c>
      <c r="D10" s="6">
        <v>1</v>
      </c>
      <c r="E10" s="6">
        <v>1</v>
      </c>
      <c r="F10" s="6">
        <v>7</v>
      </c>
      <c r="G10" s="6">
        <v>7</v>
      </c>
      <c r="H10" s="6">
        <v>7</v>
      </c>
      <c r="I10" s="6">
        <v>4</v>
      </c>
      <c r="J10" s="6">
        <v>3</v>
      </c>
      <c r="K10" s="6">
        <v>5</v>
      </c>
      <c r="L10" s="6">
        <v>3</v>
      </c>
      <c r="M10" s="6">
        <v>3</v>
      </c>
      <c r="N10" s="6">
        <v>3</v>
      </c>
      <c r="O10" s="6">
        <v>3</v>
      </c>
      <c r="P10" s="6">
        <v>3</v>
      </c>
      <c r="Q10" s="6">
        <v>3</v>
      </c>
      <c r="R10" s="6">
        <v>3</v>
      </c>
      <c r="S10" s="6">
        <v>3</v>
      </c>
      <c r="T10" s="6">
        <v>2</v>
      </c>
      <c r="U10" s="6">
        <v>3</v>
      </c>
      <c r="V10" s="6">
        <v>3</v>
      </c>
      <c r="W10" s="6">
        <v>3</v>
      </c>
      <c r="X10" s="6">
        <v>3</v>
      </c>
      <c r="Y10" s="6">
        <v>5</v>
      </c>
      <c r="Z10" s="6">
        <v>5</v>
      </c>
      <c r="AA10" s="6">
        <v>5</v>
      </c>
      <c r="AB10" s="6">
        <v>5</v>
      </c>
      <c r="AC10" s="6">
        <v>4</v>
      </c>
      <c r="AD10" s="6">
        <v>4</v>
      </c>
      <c r="AE10" s="6">
        <v>6</v>
      </c>
      <c r="AF10" s="6">
        <v>6</v>
      </c>
      <c r="AG10" s="6">
        <v>5</v>
      </c>
      <c r="AH10" s="6">
        <v>8</v>
      </c>
      <c r="AI10" s="45">
        <v>7</v>
      </c>
    </row>
    <row r="11" spans="1:35" x14ac:dyDescent="0.3">
      <c r="A11" s="17" t="s">
        <v>8</v>
      </c>
      <c r="B11" s="6">
        <v>4</v>
      </c>
      <c r="C11" s="6">
        <v>5</v>
      </c>
      <c r="D11" s="6">
        <v>5</v>
      </c>
      <c r="E11" s="6">
        <v>5</v>
      </c>
      <c r="F11" s="6">
        <v>6</v>
      </c>
      <c r="G11" s="6">
        <v>5</v>
      </c>
      <c r="H11" s="6">
        <v>6</v>
      </c>
      <c r="I11" s="6">
        <v>6</v>
      </c>
      <c r="J11" s="6">
        <v>5</v>
      </c>
      <c r="K11" s="6">
        <v>6</v>
      </c>
      <c r="L11" s="6">
        <v>2</v>
      </c>
      <c r="M11" s="6">
        <v>2</v>
      </c>
      <c r="N11" s="6">
        <v>2</v>
      </c>
      <c r="O11" s="6">
        <v>2</v>
      </c>
      <c r="P11" s="6">
        <v>2</v>
      </c>
      <c r="Q11" s="6">
        <v>2</v>
      </c>
      <c r="R11" s="6">
        <v>2</v>
      </c>
      <c r="S11" s="6">
        <v>3</v>
      </c>
      <c r="T11" s="6">
        <v>2</v>
      </c>
      <c r="U11" s="6">
        <v>2</v>
      </c>
      <c r="V11" s="6">
        <v>2</v>
      </c>
      <c r="W11" s="6">
        <v>3</v>
      </c>
      <c r="X11" s="6">
        <v>2</v>
      </c>
      <c r="Y11" s="6">
        <v>2</v>
      </c>
      <c r="Z11" s="6">
        <v>5</v>
      </c>
      <c r="AA11" s="6">
        <v>4</v>
      </c>
      <c r="AB11" s="6">
        <v>3</v>
      </c>
      <c r="AC11" s="6">
        <v>3</v>
      </c>
      <c r="AD11" s="6">
        <v>4</v>
      </c>
      <c r="AE11" s="6">
        <v>2</v>
      </c>
      <c r="AF11" s="6">
        <v>2</v>
      </c>
      <c r="AG11" s="6">
        <v>5</v>
      </c>
      <c r="AH11" s="6">
        <v>3</v>
      </c>
      <c r="AI11" s="45">
        <v>4</v>
      </c>
    </row>
    <row r="12" spans="1:35" x14ac:dyDescent="0.3">
      <c r="A12" s="17" t="s">
        <v>9</v>
      </c>
      <c r="B12" s="6">
        <v>3</v>
      </c>
      <c r="C12" s="6">
        <v>4</v>
      </c>
      <c r="D12" s="6">
        <v>4</v>
      </c>
      <c r="E12" s="6">
        <v>4</v>
      </c>
      <c r="F12" s="6">
        <v>2</v>
      </c>
      <c r="G12" s="6">
        <v>4</v>
      </c>
      <c r="H12" s="6">
        <v>2</v>
      </c>
      <c r="I12" s="6">
        <v>2</v>
      </c>
      <c r="J12" s="6">
        <v>2</v>
      </c>
      <c r="K12" s="6">
        <v>2</v>
      </c>
      <c r="L12" s="6">
        <v>2</v>
      </c>
      <c r="M12" s="6">
        <v>3</v>
      </c>
      <c r="N12" s="6">
        <v>3</v>
      </c>
      <c r="O12" s="6">
        <v>3</v>
      </c>
      <c r="P12" s="6">
        <v>3</v>
      </c>
      <c r="Q12" s="6">
        <v>3</v>
      </c>
      <c r="R12" s="6">
        <v>3</v>
      </c>
      <c r="S12" s="6">
        <v>4</v>
      </c>
      <c r="T12" s="6">
        <v>3</v>
      </c>
      <c r="U12" s="6">
        <v>3</v>
      </c>
      <c r="V12" s="6">
        <v>3</v>
      </c>
      <c r="W12" s="6">
        <v>3</v>
      </c>
      <c r="X12" s="6">
        <v>3</v>
      </c>
      <c r="Y12" s="6">
        <v>3</v>
      </c>
      <c r="Z12" s="6">
        <v>3</v>
      </c>
      <c r="AA12" s="6">
        <v>3</v>
      </c>
      <c r="AB12" s="6">
        <v>3</v>
      </c>
      <c r="AC12" s="6">
        <v>3</v>
      </c>
      <c r="AD12" s="6">
        <v>5</v>
      </c>
      <c r="AE12" s="6">
        <v>5</v>
      </c>
      <c r="AF12" s="6">
        <v>5</v>
      </c>
      <c r="AG12" s="6">
        <v>2</v>
      </c>
      <c r="AH12" s="6">
        <v>5</v>
      </c>
      <c r="AI12" s="45">
        <v>3</v>
      </c>
    </row>
    <row r="13" spans="1:35" x14ac:dyDescent="0.3">
      <c r="A13" s="17" t="s">
        <v>10</v>
      </c>
      <c r="B13" s="6">
        <v>1</v>
      </c>
      <c r="C13" s="6">
        <v>1</v>
      </c>
      <c r="D13" s="6">
        <v>1</v>
      </c>
      <c r="E13" s="6">
        <v>1</v>
      </c>
      <c r="F13" s="6">
        <v>6</v>
      </c>
      <c r="G13" s="6">
        <v>5</v>
      </c>
      <c r="H13" s="6">
        <v>6</v>
      </c>
      <c r="I13" s="6">
        <v>5</v>
      </c>
      <c r="J13" s="6">
        <v>7</v>
      </c>
      <c r="K13" s="6">
        <v>5</v>
      </c>
      <c r="L13" s="6">
        <v>2</v>
      </c>
      <c r="M13" s="6">
        <v>2</v>
      </c>
      <c r="N13" s="6">
        <v>2</v>
      </c>
      <c r="O13" s="6">
        <v>2</v>
      </c>
      <c r="P13" s="6">
        <v>2</v>
      </c>
      <c r="Q13" s="6">
        <v>2</v>
      </c>
      <c r="R13" s="6">
        <v>2</v>
      </c>
      <c r="S13" s="6">
        <v>2</v>
      </c>
      <c r="T13" s="6">
        <v>2</v>
      </c>
      <c r="U13" s="6">
        <v>2</v>
      </c>
      <c r="V13" s="6">
        <v>2</v>
      </c>
      <c r="W13" s="6">
        <v>2</v>
      </c>
      <c r="X13" s="6">
        <v>2</v>
      </c>
      <c r="Y13" s="6">
        <v>4</v>
      </c>
      <c r="Z13" s="6">
        <v>4</v>
      </c>
      <c r="AA13" s="6">
        <v>4</v>
      </c>
      <c r="AB13" s="6">
        <v>4</v>
      </c>
      <c r="AC13" s="6">
        <v>4</v>
      </c>
      <c r="AD13" s="6">
        <v>5</v>
      </c>
      <c r="AE13" s="6">
        <v>3</v>
      </c>
      <c r="AF13" s="6">
        <v>3</v>
      </c>
      <c r="AG13" s="6">
        <v>3</v>
      </c>
      <c r="AH13" s="6">
        <v>4</v>
      </c>
      <c r="AI13" s="45">
        <v>4</v>
      </c>
    </row>
    <row r="14" spans="1:35" x14ac:dyDescent="0.3">
      <c r="A14" s="17" t="s">
        <v>11</v>
      </c>
      <c r="B14" s="6">
        <v>4</v>
      </c>
      <c r="C14" s="6">
        <v>4</v>
      </c>
      <c r="D14" s="6">
        <v>4</v>
      </c>
      <c r="E14" s="6">
        <v>3</v>
      </c>
      <c r="F14" s="6">
        <v>3</v>
      </c>
      <c r="G14" s="6">
        <v>3</v>
      </c>
      <c r="H14" s="6">
        <v>3</v>
      </c>
      <c r="I14" s="6">
        <v>2</v>
      </c>
      <c r="J14" s="6">
        <v>2</v>
      </c>
      <c r="K14" s="6">
        <v>2</v>
      </c>
      <c r="L14" s="6">
        <v>2</v>
      </c>
      <c r="M14" s="6">
        <v>2</v>
      </c>
      <c r="N14" s="6">
        <v>2</v>
      </c>
      <c r="O14" s="6">
        <v>2</v>
      </c>
      <c r="P14" s="6">
        <v>2</v>
      </c>
      <c r="Q14" s="6">
        <v>2</v>
      </c>
      <c r="R14" s="6">
        <v>2</v>
      </c>
      <c r="S14" s="6">
        <v>3</v>
      </c>
      <c r="T14" s="6">
        <v>2</v>
      </c>
      <c r="U14" s="6">
        <v>2</v>
      </c>
      <c r="V14" s="6">
        <v>2</v>
      </c>
      <c r="W14" s="6">
        <v>2</v>
      </c>
      <c r="X14" s="6">
        <v>2</v>
      </c>
      <c r="Y14" s="6">
        <v>4</v>
      </c>
      <c r="Z14" s="6">
        <v>4</v>
      </c>
      <c r="AA14" s="6">
        <v>4</v>
      </c>
      <c r="AB14" s="6">
        <v>2</v>
      </c>
      <c r="AC14" s="6">
        <v>4</v>
      </c>
      <c r="AD14" s="6">
        <v>4</v>
      </c>
      <c r="AE14" s="6">
        <v>4</v>
      </c>
      <c r="AF14" s="6">
        <v>5</v>
      </c>
      <c r="AG14" s="6">
        <v>2</v>
      </c>
      <c r="AH14" s="6">
        <v>4</v>
      </c>
      <c r="AI14" s="45">
        <v>3</v>
      </c>
    </row>
    <row r="15" spans="1:35" x14ac:dyDescent="0.3">
      <c r="A15" s="17" t="s">
        <v>12</v>
      </c>
      <c r="B15" s="6">
        <v>1</v>
      </c>
      <c r="C15" s="6">
        <v>1</v>
      </c>
      <c r="D15" s="6">
        <v>1</v>
      </c>
      <c r="E15" s="6">
        <v>1</v>
      </c>
      <c r="F15" s="6">
        <v>2</v>
      </c>
      <c r="G15" s="6">
        <v>2</v>
      </c>
      <c r="H15" s="6">
        <v>2</v>
      </c>
      <c r="I15" s="6">
        <v>1</v>
      </c>
      <c r="J15" s="6">
        <v>1</v>
      </c>
      <c r="K15" s="6">
        <v>1</v>
      </c>
      <c r="L15" s="6">
        <v>5</v>
      </c>
      <c r="M15" s="6">
        <v>5</v>
      </c>
      <c r="N15" s="6">
        <v>5</v>
      </c>
      <c r="O15" s="6">
        <v>5</v>
      </c>
      <c r="P15" s="6">
        <v>5</v>
      </c>
      <c r="Q15" s="6">
        <v>5</v>
      </c>
      <c r="R15" s="6">
        <v>5</v>
      </c>
      <c r="S15" s="6">
        <v>5</v>
      </c>
      <c r="T15" s="6">
        <v>5</v>
      </c>
      <c r="U15" s="6">
        <v>5</v>
      </c>
      <c r="V15" s="6">
        <v>5</v>
      </c>
      <c r="W15" s="6">
        <v>5</v>
      </c>
      <c r="X15" s="6">
        <v>5</v>
      </c>
      <c r="Y15" s="6">
        <v>2</v>
      </c>
      <c r="Z15" s="6">
        <v>2</v>
      </c>
      <c r="AA15" s="6">
        <v>2</v>
      </c>
      <c r="AB15" s="6">
        <v>2</v>
      </c>
      <c r="AC15" s="6">
        <v>1</v>
      </c>
      <c r="AD15" s="6">
        <v>2</v>
      </c>
      <c r="AE15" s="6">
        <v>1</v>
      </c>
      <c r="AF15" s="6">
        <v>1</v>
      </c>
      <c r="AG15" s="6">
        <v>2</v>
      </c>
      <c r="AH15" s="6">
        <v>2</v>
      </c>
      <c r="AI15" s="45">
        <v>2</v>
      </c>
    </row>
    <row r="16" spans="1:35" x14ac:dyDescent="0.3">
      <c r="A16" s="17" t="s">
        <v>13</v>
      </c>
      <c r="B16" s="6">
        <v>1</v>
      </c>
      <c r="C16" s="6">
        <v>1</v>
      </c>
      <c r="D16" s="6">
        <v>1</v>
      </c>
      <c r="E16" s="6">
        <v>2</v>
      </c>
      <c r="F16" s="6">
        <v>1</v>
      </c>
      <c r="G16" s="6">
        <v>1</v>
      </c>
      <c r="H16" s="6">
        <v>1</v>
      </c>
      <c r="I16" s="6">
        <v>1</v>
      </c>
      <c r="J16" s="6">
        <v>1</v>
      </c>
      <c r="K16" s="6">
        <v>1</v>
      </c>
      <c r="L16" s="6">
        <v>1</v>
      </c>
      <c r="M16" s="6">
        <v>1</v>
      </c>
      <c r="N16" s="6">
        <v>1</v>
      </c>
      <c r="O16" s="6">
        <v>1</v>
      </c>
      <c r="P16" s="6">
        <v>1</v>
      </c>
      <c r="Q16" s="6">
        <v>1</v>
      </c>
      <c r="R16" s="6">
        <v>1</v>
      </c>
      <c r="S16" s="6">
        <v>1</v>
      </c>
      <c r="T16" s="6">
        <v>1</v>
      </c>
      <c r="U16" s="6">
        <v>1</v>
      </c>
      <c r="V16" s="6">
        <v>1</v>
      </c>
      <c r="W16" s="6">
        <v>1</v>
      </c>
      <c r="X16" s="6">
        <v>1</v>
      </c>
      <c r="Y16" s="6">
        <v>5</v>
      </c>
      <c r="Z16" s="6">
        <v>5</v>
      </c>
      <c r="AA16" s="6">
        <v>5</v>
      </c>
      <c r="AB16" s="6">
        <v>5</v>
      </c>
      <c r="AC16" s="6">
        <v>4</v>
      </c>
      <c r="AD16" s="6">
        <v>5</v>
      </c>
      <c r="AE16" s="6">
        <v>5</v>
      </c>
      <c r="AF16" s="6">
        <v>4</v>
      </c>
      <c r="AG16" s="6">
        <v>4</v>
      </c>
      <c r="AH16" s="6">
        <v>4</v>
      </c>
      <c r="AI16" s="45">
        <v>5</v>
      </c>
    </row>
    <row r="17" spans="1:35" x14ac:dyDescent="0.3">
      <c r="A17" s="17" t="s">
        <v>14</v>
      </c>
      <c r="B17" s="6">
        <v>2</v>
      </c>
      <c r="C17" s="6">
        <v>2</v>
      </c>
      <c r="D17" s="6">
        <v>2</v>
      </c>
      <c r="E17" s="6">
        <v>2</v>
      </c>
      <c r="F17" s="6">
        <v>2</v>
      </c>
      <c r="G17" s="6">
        <v>2</v>
      </c>
      <c r="H17" s="6">
        <v>2</v>
      </c>
      <c r="I17" s="6">
        <v>2</v>
      </c>
      <c r="J17" s="6">
        <v>2</v>
      </c>
      <c r="K17" s="6">
        <v>1</v>
      </c>
      <c r="L17" s="6">
        <v>2</v>
      </c>
      <c r="M17" s="6">
        <v>2</v>
      </c>
      <c r="N17" s="6">
        <v>2</v>
      </c>
      <c r="O17" s="6">
        <v>2</v>
      </c>
      <c r="P17" s="6">
        <v>2</v>
      </c>
      <c r="Q17" s="6">
        <v>2</v>
      </c>
      <c r="R17" s="6">
        <v>2</v>
      </c>
      <c r="S17" s="6">
        <v>2</v>
      </c>
      <c r="T17" s="6">
        <v>2</v>
      </c>
      <c r="U17" s="6">
        <v>2</v>
      </c>
      <c r="V17" s="6">
        <v>2</v>
      </c>
      <c r="W17" s="6">
        <v>2</v>
      </c>
      <c r="X17" s="6">
        <v>2</v>
      </c>
      <c r="Y17" s="6">
        <v>2</v>
      </c>
      <c r="Z17" s="6">
        <v>2</v>
      </c>
      <c r="AA17" s="6">
        <v>2</v>
      </c>
      <c r="AB17" s="6">
        <v>2</v>
      </c>
      <c r="AC17" s="6">
        <v>2</v>
      </c>
      <c r="AD17" s="6">
        <v>2</v>
      </c>
      <c r="AE17" s="6">
        <v>2</v>
      </c>
      <c r="AF17" s="6">
        <v>2</v>
      </c>
      <c r="AG17" s="6">
        <v>2</v>
      </c>
      <c r="AH17" s="6">
        <v>2</v>
      </c>
      <c r="AI17" s="45">
        <v>2</v>
      </c>
    </row>
    <row r="18" spans="1:35" x14ac:dyDescent="0.3">
      <c r="A18" s="17" t="s">
        <v>15</v>
      </c>
      <c r="B18" s="6">
        <v>1</v>
      </c>
      <c r="C18" s="6">
        <v>1</v>
      </c>
      <c r="D18" s="6">
        <v>1</v>
      </c>
      <c r="E18" s="6">
        <v>1</v>
      </c>
      <c r="F18" s="6">
        <v>2</v>
      </c>
      <c r="G18" s="6">
        <v>2</v>
      </c>
      <c r="H18" s="6">
        <v>2</v>
      </c>
      <c r="I18" s="6">
        <v>3</v>
      </c>
      <c r="J18" s="6">
        <v>2</v>
      </c>
      <c r="K18" s="6">
        <v>2</v>
      </c>
      <c r="L18" s="6">
        <v>2</v>
      </c>
      <c r="M18" s="6">
        <v>2</v>
      </c>
      <c r="N18" s="6">
        <v>2</v>
      </c>
      <c r="O18" s="6">
        <v>2</v>
      </c>
      <c r="P18" s="6">
        <v>2</v>
      </c>
      <c r="Q18" s="6">
        <v>2</v>
      </c>
      <c r="R18" s="6">
        <v>2</v>
      </c>
      <c r="S18" s="6">
        <v>2</v>
      </c>
      <c r="T18" s="6">
        <v>2</v>
      </c>
      <c r="U18" s="6">
        <v>2</v>
      </c>
      <c r="V18" s="6">
        <v>2</v>
      </c>
      <c r="W18" s="6">
        <v>2</v>
      </c>
      <c r="X18" s="6">
        <v>2</v>
      </c>
      <c r="Y18" s="6">
        <v>2</v>
      </c>
      <c r="Z18" s="6">
        <v>2</v>
      </c>
      <c r="AA18" s="6">
        <v>2</v>
      </c>
      <c r="AB18" s="6">
        <v>2</v>
      </c>
      <c r="AC18" s="6">
        <v>2</v>
      </c>
      <c r="AD18" s="6">
        <v>2</v>
      </c>
      <c r="AE18" s="6">
        <v>2</v>
      </c>
      <c r="AF18" s="6">
        <v>2</v>
      </c>
      <c r="AG18" s="6">
        <v>2</v>
      </c>
      <c r="AH18" s="6">
        <v>2</v>
      </c>
      <c r="AI18" s="45">
        <v>2</v>
      </c>
    </row>
    <row r="19" spans="1:35" x14ac:dyDescent="0.3">
      <c r="A19" s="17" t="s">
        <v>16</v>
      </c>
      <c r="B19" s="6">
        <v>1</v>
      </c>
      <c r="C19" s="6">
        <v>1</v>
      </c>
      <c r="D19" s="6">
        <v>1</v>
      </c>
      <c r="E19" s="6">
        <v>1</v>
      </c>
      <c r="F19" s="6">
        <v>4</v>
      </c>
      <c r="G19" s="6">
        <v>5</v>
      </c>
      <c r="H19" s="6">
        <v>4</v>
      </c>
      <c r="I19" s="6">
        <v>4</v>
      </c>
      <c r="J19" s="6">
        <v>4</v>
      </c>
      <c r="K19" s="6">
        <v>2</v>
      </c>
      <c r="L19" s="6">
        <v>1</v>
      </c>
      <c r="M19" s="6">
        <v>1</v>
      </c>
      <c r="N19" s="6">
        <v>1</v>
      </c>
      <c r="O19" s="6">
        <v>1</v>
      </c>
      <c r="P19" s="6">
        <v>1</v>
      </c>
      <c r="Q19" s="6">
        <v>1</v>
      </c>
      <c r="R19" s="6">
        <v>1</v>
      </c>
      <c r="S19" s="6">
        <v>1</v>
      </c>
      <c r="T19" s="6">
        <v>1</v>
      </c>
      <c r="U19" s="6">
        <v>1</v>
      </c>
      <c r="V19" s="6">
        <v>1</v>
      </c>
      <c r="W19" s="6">
        <v>1</v>
      </c>
      <c r="X19" s="6">
        <v>1</v>
      </c>
      <c r="Y19" s="6">
        <v>1</v>
      </c>
      <c r="Z19" s="6">
        <v>2</v>
      </c>
      <c r="AA19" s="6">
        <v>4</v>
      </c>
      <c r="AB19" s="6">
        <v>3</v>
      </c>
      <c r="AC19" s="6">
        <v>1</v>
      </c>
      <c r="AD19" s="6">
        <v>3</v>
      </c>
      <c r="AE19" s="6">
        <v>2</v>
      </c>
      <c r="AF19" s="6">
        <v>2</v>
      </c>
      <c r="AG19" s="6">
        <v>2</v>
      </c>
      <c r="AH19" s="6">
        <v>2</v>
      </c>
      <c r="AI19" s="45">
        <v>2</v>
      </c>
    </row>
    <row r="20" spans="1:35" x14ac:dyDescent="0.3">
      <c r="A20" s="17" t="s">
        <v>17</v>
      </c>
      <c r="B20" s="6">
        <v>2</v>
      </c>
      <c r="C20" s="6">
        <v>2</v>
      </c>
      <c r="D20" s="6">
        <v>2</v>
      </c>
      <c r="E20" s="6">
        <v>2</v>
      </c>
      <c r="F20" s="6">
        <v>0</v>
      </c>
      <c r="G20" s="6">
        <v>0</v>
      </c>
      <c r="H20" s="6">
        <v>0</v>
      </c>
      <c r="I20" s="6">
        <v>1</v>
      </c>
      <c r="J20" s="6">
        <v>1</v>
      </c>
      <c r="K20" s="6">
        <v>1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2</v>
      </c>
      <c r="Z20" s="6">
        <v>2</v>
      </c>
      <c r="AA20" s="6">
        <v>2</v>
      </c>
      <c r="AB20" s="6">
        <v>2</v>
      </c>
      <c r="AC20" s="6">
        <v>2</v>
      </c>
      <c r="AD20" s="6">
        <v>2</v>
      </c>
      <c r="AE20" s="6">
        <v>2</v>
      </c>
      <c r="AF20" s="6">
        <v>2</v>
      </c>
      <c r="AG20" s="6">
        <v>1</v>
      </c>
      <c r="AH20" s="6">
        <v>2</v>
      </c>
      <c r="AI20" s="45">
        <v>2</v>
      </c>
    </row>
    <row r="21" spans="1:35" x14ac:dyDescent="0.3">
      <c r="A21" s="17" t="s">
        <v>18</v>
      </c>
      <c r="B21" s="6">
        <v>1</v>
      </c>
      <c r="C21" s="6">
        <v>1</v>
      </c>
      <c r="D21" s="6">
        <v>1</v>
      </c>
      <c r="E21" s="6">
        <v>1</v>
      </c>
      <c r="F21" s="6">
        <v>1</v>
      </c>
      <c r="G21" s="6">
        <v>3</v>
      </c>
      <c r="H21" s="6">
        <v>1</v>
      </c>
      <c r="I21" s="6">
        <v>1</v>
      </c>
      <c r="J21" s="6">
        <v>1</v>
      </c>
      <c r="K21" s="6">
        <v>1</v>
      </c>
      <c r="L21" s="6">
        <v>1</v>
      </c>
      <c r="M21" s="6">
        <v>1</v>
      </c>
      <c r="N21" s="6">
        <v>1</v>
      </c>
      <c r="O21" s="6">
        <v>1</v>
      </c>
      <c r="P21" s="6">
        <v>1</v>
      </c>
      <c r="Q21" s="6">
        <v>1</v>
      </c>
      <c r="R21" s="6">
        <v>1</v>
      </c>
      <c r="S21" s="6">
        <v>1</v>
      </c>
      <c r="T21" s="6">
        <v>1</v>
      </c>
      <c r="U21" s="6">
        <v>1</v>
      </c>
      <c r="V21" s="6">
        <v>1</v>
      </c>
      <c r="W21" s="6">
        <v>1</v>
      </c>
      <c r="X21" s="6">
        <v>1</v>
      </c>
      <c r="Y21" s="6">
        <v>1</v>
      </c>
      <c r="Z21" s="6">
        <v>1</v>
      </c>
      <c r="AA21" s="6">
        <v>1</v>
      </c>
      <c r="AB21" s="6">
        <v>3</v>
      </c>
      <c r="AC21" s="6">
        <v>1</v>
      </c>
      <c r="AD21" s="6">
        <v>1</v>
      </c>
      <c r="AE21" s="6">
        <v>1</v>
      </c>
      <c r="AF21" s="6">
        <v>1</v>
      </c>
      <c r="AG21" s="6">
        <v>1</v>
      </c>
      <c r="AH21" s="6">
        <v>1</v>
      </c>
      <c r="AI21" s="45">
        <v>1</v>
      </c>
    </row>
    <row r="22" spans="1:35" x14ac:dyDescent="0.3">
      <c r="A22" s="17" t="s">
        <v>19</v>
      </c>
      <c r="B22" s="6">
        <v>1</v>
      </c>
      <c r="C22" s="6">
        <v>1</v>
      </c>
      <c r="D22" s="6">
        <v>1</v>
      </c>
      <c r="E22" s="6">
        <v>1</v>
      </c>
      <c r="F22" s="6">
        <v>1</v>
      </c>
      <c r="G22" s="6">
        <v>1</v>
      </c>
      <c r="H22" s="6">
        <v>1</v>
      </c>
      <c r="I22" s="6">
        <v>1</v>
      </c>
      <c r="J22" s="6">
        <v>1</v>
      </c>
      <c r="K22" s="6">
        <v>1</v>
      </c>
      <c r="L22" s="6">
        <v>1</v>
      </c>
      <c r="M22" s="6">
        <v>1</v>
      </c>
      <c r="N22" s="6">
        <v>1</v>
      </c>
      <c r="O22" s="6">
        <v>1</v>
      </c>
      <c r="P22" s="6">
        <v>1</v>
      </c>
      <c r="Q22" s="6">
        <v>1</v>
      </c>
      <c r="R22" s="6">
        <v>1</v>
      </c>
      <c r="S22" s="6">
        <v>1</v>
      </c>
      <c r="T22" s="6">
        <v>2</v>
      </c>
      <c r="U22" s="6">
        <v>1</v>
      </c>
      <c r="V22" s="6">
        <v>1</v>
      </c>
      <c r="W22" s="6">
        <v>1</v>
      </c>
      <c r="X22" s="6">
        <v>1</v>
      </c>
      <c r="Y22" s="6">
        <v>1</v>
      </c>
      <c r="Z22" s="6">
        <v>1</v>
      </c>
      <c r="AA22" s="6">
        <v>1</v>
      </c>
      <c r="AB22" s="6">
        <v>1</v>
      </c>
      <c r="AC22" s="6">
        <v>1</v>
      </c>
      <c r="AD22" s="6">
        <v>1</v>
      </c>
      <c r="AE22" s="6">
        <v>1</v>
      </c>
      <c r="AF22" s="6">
        <v>1</v>
      </c>
      <c r="AG22" s="6">
        <v>1</v>
      </c>
      <c r="AH22" s="6">
        <v>1</v>
      </c>
      <c r="AI22" s="45">
        <v>1</v>
      </c>
    </row>
    <row r="23" spans="1:35" x14ac:dyDescent="0.3">
      <c r="A23" s="17" t="s">
        <v>20</v>
      </c>
      <c r="B23" s="6">
        <v>1</v>
      </c>
      <c r="C23" s="6">
        <v>1</v>
      </c>
      <c r="D23" s="6">
        <v>1</v>
      </c>
      <c r="E23" s="6">
        <v>1</v>
      </c>
      <c r="F23" s="6">
        <v>1</v>
      </c>
      <c r="G23" s="6">
        <v>1</v>
      </c>
      <c r="H23" s="6">
        <v>1</v>
      </c>
      <c r="I23" s="6">
        <v>1</v>
      </c>
      <c r="J23" s="6">
        <v>1</v>
      </c>
      <c r="K23" s="6">
        <v>1</v>
      </c>
      <c r="L23" s="6">
        <v>1</v>
      </c>
      <c r="M23" s="6">
        <v>1</v>
      </c>
      <c r="N23" s="6">
        <v>1</v>
      </c>
      <c r="O23" s="6">
        <v>1</v>
      </c>
      <c r="P23" s="6">
        <v>1</v>
      </c>
      <c r="Q23" s="6">
        <v>1</v>
      </c>
      <c r="R23" s="6">
        <v>1</v>
      </c>
      <c r="S23" s="6">
        <v>1</v>
      </c>
      <c r="T23" s="6">
        <v>1</v>
      </c>
      <c r="U23" s="6">
        <v>1</v>
      </c>
      <c r="V23" s="6">
        <v>1</v>
      </c>
      <c r="W23" s="6">
        <v>1</v>
      </c>
      <c r="X23" s="6">
        <v>1</v>
      </c>
      <c r="Y23" s="6">
        <v>1</v>
      </c>
      <c r="Z23" s="6">
        <v>1</v>
      </c>
      <c r="AA23" s="6">
        <v>1</v>
      </c>
      <c r="AB23" s="6">
        <v>1</v>
      </c>
      <c r="AC23" s="6">
        <v>1</v>
      </c>
      <c r="AD23" s="6">
        <v>1</v>
      </c>
      <c r="AE23" s="6">
        <v>1</v>
      </c>
      <c r="AF23" s="6">
        <v>1</v>
      </c>
      <c r="AG23" s="6">
        <v>1</v>
      </c>
      <c r="AH23" s="6">
        <v>1</v>
      </c>
      <c r="AI23" s="45">
        <v>1</v>
      </c>
    </row>
    <row r="24" spans="1:35" x14ac:dyDescent="0.3">
      <c r="A24" s="17" t="s">
        <v>21</v>
      </c>
      <c r="B24" s="6">
        <v>1</v>
      </c>
      <c r="C24" s="6">
        <v>1</v>
      </c>
      <c r="D24" s="6">
        <v>1</v>
      </c>
      <c r="E24" s="6">
        <v>1</v>
      </c>
      <c r="F24" s="6">
        <v>1</v>
      </c>
      <c r="G24" s="6">
        <v>1</v>
      </c>
      <c r="H24" s="6">
        <v>1</v>
      </c>
      <c r="I24" s="6">
        <v>1</v>
      </c>
      <c r="J24" s="6">
        <v>1</v>
      </c>
      <c r="K24" s="6">
        <v>1</v>
      </c>
      <c r="L24" s="6">
        <v>1</v>
      </c>
      <c r="M24" s="6">
        <v>1</v>
      </c>
      <c r="N24" s="6">
        <v>1</v>
      </c>
      <c r="O24" s="6">
        <v>1</v>
      </c>
      <c r="P24" s="6">
        <v>1</v>
      </c>
      <c r="Q24" s="6">
        <v>1</v>
      </c>
      <c r="R24" s="6">
        <v>1</v>
      </c>
      <c r="S24" s="6">
        <v>1</v>
      </c>
      <c r="T24" s="6">
        <v>1</v>
      </c>
      <c r="U24" s="6">
        <v>1</v>
      </c>
      <c r="V24" s="6">
        <v>1</v>
      </c>
      <c r="W24" s="6">
        <v>1</v>
      </c>
      <c r="X24" s="6">
        <v>1</v>
      </c>
      <c r="Y24" s="6">
        <v>1</v>
      </c>
      <c r="Z24" s="6">
        <v>1</v>
      </c>
      <c r="AA24" s="6">
        <v>1</v>
      </c>
      <c r="AB24" s="6">
        <v>1</v>
      </c>
      <c r="AC24" s="6">
        <v>1</v>
      </c>
      <c r="AD24" s="6">
        <v>1</v>
      </c>
      <c r="AE24" s="6">
        <v>1</v>
      </c>
      <c r="AF24" s="6">
        <v>1</v>
      </c>
      <c r="AG24" s="6">
        <v>1</v>
      </c>
      <c r="AH24" s="6">
        <v>1</v>
      </c>
      <c r="AI24" s="45">
        <v>1</v>
      </c>
    </row>
    <row r="25" spans="1:35" x14ac:dyDescent="0.3">
      <c r="A25" s="17" t="s">
        <v>22</v>
      </c>
      <c r="B25" s="6">
        <v>1</v>
      </c>
      <c r="C25" s="6">
        <v>1</v>
      </c>
      <c r="D25" s="6">
        <v>1</v>
      </c>
      <c r="E25" s="6">
        <v>1</v>
      </c>
      <c r="F25" s="6">
        <v>1</v>
      </c>
      <c r="G25" s="6">
        <v>1</v>
      </c>
      <c r="H25" s="6">
        <v>1</v>
      </c>
      <c r="I25" s="6">
        <v>1</v>
      </c>
      <c r="J25" s="6">
        <v>1</v>
      </c>
      <c r="K25" s="6">
        <v>1</v>
      </c>
      <c r="L25" s="6">
        <v>1</v>
      </c>
      <c r="M25" s="6">
        <v>1</v>
      </c>
      <c r="N25" s="6">
        <v>1</v>
      </c>
      <c r="O25" s="6">
        <v>1</v>
      </c>
      <c r="P25" s="6">
        <v>1</v>
      </c>
      <c r="Q25" s="6">
        <v>1</v>
      </c>
      <c r="R25" s="6">
        <v>1</v>
      </c>
      <c r="S25" s="6">
        <v>1</v>
      </c>
      <c r="T25" s="6">
        <v>1</v>
      </c>
      <c r="U25" s="6">
        <v>1</v>
      </c>
      <c r="V25" s="6">
        <v>1</v>
      </c>
      <c r="W25" s="6">
        <v>1</v>
      </c>
      <c r="X25" s="6">
        <v>1</v>
      </c>
      <c r="Y25" s="6">
        <v>1</v>
      </c>
      <c r="Z25" s="6">
        <v>1</v>
      </c>
      <c r="AA25" s="6">
        <v>1</v>
      </c>
      <c r="AB25" s="6">
        <v>1</v>
      </c>
      <c r="AC25" s="6">
        <v>1</v>
      </c>
      <c r="AD25" s="6">
        <v>1</v>
      </c>
      <c r="AE25" s="6">
        <v>1</v>
      </c>
      <c r="AF25" s="6">
        <v>1</v>
      </c>
      <c r="AG25" s="6">
        <v>1</v>
      </c>
      <c r="AH25" s="6">
        <v>1</v>
      </c>
      <c r="AI25" s="45">
        <v>1</v>
      </c>
    </row>
    <row r="26" spans="1:35" x14ac:dyDescent="0.3">
      <c r="A26" s="17" t="s">
        <v>23</v>
      </c>
      <c r="B26" s="6">
        <v>1</v>
      </c>
      <c r="C26" s="6">
        <v>1</v>
      </c>
      <c r="D26" s="6">
        <v>1</v>
      </c>
      <c r="E26" s="6">
        <v>1</v>
      </c>
      <c r="F26" s="6">
        <v>1</v>
      </c>
      <c r="G26" s="6">
        <v>1</v>
      </c>
      <c r="H26" s="6">
        <v>1</v>
      </c>
      <c r="I26" s="6">
        <v>1</v>
      </c>
      <c r="J26" s="6">
        <v>1</v>
      </c>
      <c r="K26" s="6">
        <v>1</v>
      </c>
      <c r="L26" s="6">
        <v>1</v>
      </c>
      <c r="M26" s="6">
        <v>1</v>
      </c>
      <c r="N26" s="6">
        <v>1</v>
      </c>
      <c r="O26" s="6">
        <v>1</v>
      </c>
      <c r="P26" s="6">
        <v>1</v>
      </c>
      <c r="Q26" s="6">
        <v>1</v>
      </c>
      <c r="R26" s="6">
        <v>1</v>
      </c>
      <c r="S26" s="6">
        <v>1</v>
      </c>
      <c r="T26" s="6">
        <v>1</v>
      </c>
      <c r="U26" s="6">
        <v>1</v>
      </c>
      <c r="V26" s="6">
        <v>1</v>
      </c>
      <c r="W26" s="6">
        <v>1</v>
      </c>
      <c r="X26" s="6">
        <v>1</v>
      </c>
      <c r="Y26" s="6">
        <v>1</v>
      </c>
      <c r="Z26" s="6">
        <v>1</v>
      </c>
      <c r="AA26" s="6">
        <v>1</v>
      </c>
      <c r="AB26" s="6">
        <v>1</v>
      </c>
      <c r="AC26" s="6">
        <v>1</v>
      </c>
      <c r="AD26" s="6">
        <v>1</v>
      </c>
      <c r="AE26" s="6">
        <v>1</v>
      </c>
      <c r="AF26" s="6">
        <v>1</v>
      </c>
      <c r="AG26" s="6">
        <v>1</v>
      </c>
      <c r="AH26" s="6">
        <v>1</v>
      </c>
      <c r="AI26" s="45">
        <v>1</v>
      </c>
    </row>
    <row r="27" spans="1:35" x14ac:dyDescent="0.3">
      <c r="A27" s="17" t="s">
        <v>24</v>
      </c>
      <c r="B27" s="6">
        <v>0</v>
      </c>
      <c r="C27" s="6">
        <v>0</v>
      </c>
      <c r="D27" s="6">
        <v>0</v>
      </c>
      <c r="E27" s="6">
        <v>0</v>
      </c>
      <c r="F27" s="6">
        <v>2</v>
      </c>
      <c r="G27" s="6">
        <v>2</v>
      </c>
      <c r="H27" s="6">
        <v>2</v>
      </c>
      <c r="I27" s="6">
        <v>2</v>
      </c>
      <c r="J27" s="6">
        <v>2</v>
      </c>
      <c r="K27" s="6">
        <v>3</v>
      </c>
      <c r="L27" s="6">
        <v>1</v>
      </c>
      <c r="M27" s="6">
        <v>1</v>
      </c>
      <c r="N27" s="6">
        <v>1</v>
      </c>
      <c r="O27" s="6">
        <v>1</v>
      </c>
      <c r="P27" s="6">
        <v>1</v>
      </c>
      <c r="Q27" s="6">
        <v>1</v>
      </c>
      <c r="R27" s="6">
        <v>1</v>
      </c>
      <c r="S27" s="6">
        <v>1</v>
      </c>
      <c r="T27" s="6">
        <v>2</v>
      </c>
      <c r="U27" s="6">
        <v>1</v>
      </c>
      <c r="V27" s="6">
        <v>1</v>
      </c>
      <c r="W27" s="6">
        <v>1</v>
      </c>
      <c r="X27" s="6">
        <v>1</v>
      </c>
      <c r="Y27" s="6">
        <v>1</v>
      </c>
      <c r="Z27" s="6">
        <v>1</v>
      </c>
      <c r="AA27" s="6">
        <v>1</v>
      </c>
      <c r="AB27" s="6">
        <v>2</v>
      </c>
      <c r="AC27" s="6">
        <v>1</v>
      </c>
      <c r="AD27" s="6">
        <v>1</v>
      </c>
      <c r="AE27" s="6">
        <v>2</v>
      </c>
      <c r="AF27" s="6">
        <v>2</v>
      </c>
      <c r="AG27" s="6">
        <v>2</v>
      </c>
      <c r="AH27" s="6">
        <v>1</v>
      </c>
      <c r="AI27" s="45">
        <v>2</v>
      </c>
    </row>
    <row r="28" spans="1:35" x14ac:dyDescent="0.3">
      <c r="A28" s="17" t="s">
        <v>25</v>
      </c>
      <c r="B28" s="6">
        <v>5</v>
      </c>
      <c r="C28" s="6">
        <v>5</v>
      </c>
      <c r="D28" s="6">
        <v>4</v>
      </c>
      <c r="E28" s="6">
        <v>2</v>
      </c>
      <c r="F28" s="6">
        <v>4</v>
      </c>
      <c r="G28" s="6">
        <v>2</v>
      </c>
      <c r="H28" s="6">
        <v>4</v>
      </c>
      <c r="I28" s="6">
        <v>2</v>
      </c>
      <c r="J28" s="6">
        <v>4</v>
      </c>
      <c r="K28" s="6">
        <v>4</v>
      </c>
      <c r="L28" s="6">
        <v>3</v>
      </c>
      <c r="M28" s="6">
        <v>3</v>
      </c>
      <c r="N28" s="6">
        <v>3</v>
      </c>
      <c r="O28" s="6">
        <v>3</v>
      </c>
      <c r="P28" s="6">
        <v>3</v>
      </c>
      <c r="Q28" s="6">
        <v>3</v>
      </c>
      <c r="R28" s="6">
        <v>3</v>
      </c>
      <c r="S28" s="6">
        <v>3</v>
      </c>
      <c r="T28" s="6">
        <v>1</v>
      </c>
      <c r="U28" s="6">
        <v>3</v>
      </c>
      <c r="V28" s="6">
        <v>3</v>
      </c>
      <c r="W28" s="6">
        <v>3</v>
      </c>
      <c r="X28" s="6">
        <v>3</v>
      </c>
      <c r="Y28" s="6">
        <v>1</v>
      </c>
      <c r="Z28" s="6">
        <v>2</v>
      </c>
      <c r="AA28" s="6">
        <v>0</v>
      </c>
      <c r="AB28" s="6">
        <v>0</v>
      </c>
      <c r="AC28" s="6">
        <v>3</v>
      </c>
      <c r="AD28" s="6">
        <v>1</v>
      </c>
      <c r="AE28" s="6">
        <v>4</v>
      </c>
      <c r="AF28" s="6">
        <v>4</v>
      </c>
      <c r="AG28" s="6">
        <v>1</v>
      </c>
      <c r="AH28" s="6">
        <v>0</v>
      </c>
      <c r="AI28" s="45">
        <v>0</v>
      </c>
    </row>
    <row r="29" spans="1:35" x14ac:dyDescent="0.3">
      <c r="A29" s="17" t="s">
        <v>26</v>
      </c>
      <c r="B29" s="6">
        <v>0</v>
      </c>
      <c r="C29" s="6">
        <v>0</v>
      </c>
      <c r="D29" s="6">
        <v>0</v>
      </c>
      <c r="E29" s="6">
        <v>0</v>
      </c>
      <c r="F29" s="6">
        <v>5</v>
      </c>
      <c r="G29" s="6">
        <v>5</v>
      </c>
      <c r="H29" s="6">
        <v>5</v>
      </c>
      <c r="I29" s="6">
        <v>1</v>
      </c>
      <c r="J29" s="6">
        <v>1</v>
      </c>
      <c r="K29" s="6">
        <v>1</v>
      </c>
      <c r="L29" s="6">
        <v>2</v>
      </c>
      <c r="M29" s="6">
        <v>1</v>
      </c>
      <c r="N29" s="6">
        <v>2</v>
      </c>
      <c r="O29" s="6">
        <v>1</v>
      </c>
      <c r="P29" s="6">
        <v>2</v>
      </c>
      <c r="Q29" s="6">
        <v>1</v>
      </c>
      <c r="R29" s="6">
        <v>2</v>
      </c>
      <c r="S29" s="6">
        <v>3</v>
      </c>
      <c r="T29" s="6">
        <v>1</v>
      </c>
      <c r="U29" s="6">
        <v>2</v>
      </c>
      <c r="V29" s="6">
        <v>2</v>
      </c>
      <c r="W29" s="6">
        <v>2</v>
      </c>
      <c r="X29" s="6">
        <v>1</v>
      </c>
      <c r="Y29" s="6">
        <v>1</v>
      </c>
      <c r="Z29" s="6">
        <v>1</v>
      </c>
      <c r="AA29" s="6">
        <v>1</v>
      </c>
      <c r="AB29" s="6">
        <v>1</v>
      </c>
      <c r="AC29" s="6">
        <v>1</v>
      </c>
      <c r="AD29" s="6">
        <v>1</v>
      </c>
      <c r="AE29" s="6">
        <v>1</v>
      </c>
      <c r="AF29" s="6">
        <v>2</v>
      </c>
      <c r="AG29" s="6">
        <v>1</v>
      </c>
      <c r="AH29" s="6">
        <v>2</v>
      </c>
      <c r="AI29" s="45">
        <v>1</v>
      </c>
    </row>
    <row r="30" spans="1:35" x14ac:dyDescent="0.3">
      <c r="A30" s="17" t="s">
        <v>27</v>
      </c>
      <c r="B30" s="6">
        <v>0</v>
      </c>
      <c r="C30" s="6">
        <v>0</v>
      </c>
      <c r="D30" s="6">
        <v>0</v>
      </c>
      <c r="E30" s="6">
        <v>0</v>
      </c>
      <c r="F30" s="6">
        <v>5</v>
      </c>
      <c r="G30" s="6">
        <v>4</v>
      </c>
      <c r="H30" s="6">
        <v>5</v>
      </c>
      <c r="I30" s="6">
        <v>6</v>
      </c>
      <c r="J30" s="6">
        <v>5</v>
      </c>
      <c r="K30" s="6">
        <v>7</v>
      </c>
      <c r="L30" s="6">
        <v>6</v>
      </c>
      <c r="M30" s="6">
        <v>6</v>
      </c>
      <c r="N30" s="6">
        <v>6</v>
      </c>
      <c r="O30" s="6">
        <v>6</v>
      </c>
      <c r="P30" s="6">
        <v>6</v>
      </c>
      <c r="Q30" s="6">
        <v>6</v>
      </c>
      <c r="R30" s="6">
        <v>6</v>
      </c>
      <c r="S30" s="6">
        <v>6</v>
      </c>
      <c r="T30" s="6">
        <v>7</v>
      </c>
      <c r="U30" s="6">
        <v>6</v>
      </c>
      <c r="V30" s="6">
        <v>6</v>
      </c>
      <c r="W30" s="6">
        <v>6</v>
      </c>
      <c r="X30" s="6">
        <v>6</v>
      </c>
      <c r="Y30" s="6">
        <v>5</v>
      </c>
      <c r="Z30" s="6">
        <v>5</v>
      </c>
      <c r="AA30" s="6">
        <v>5</v>
      </c>
      <c r="AB30" s="6">
        <v>6</v>
      </c>
      <c r="AC30" s="6">
        <v>6</v>
      </c>
      <c r="AD30" s="6">
        <v>5</v>
      </c>
      <c r="AE30" s="6">
        <v>8</v>
      </c>
      <c r="AF30" s="6">
        <v>8</v>
      </c>
      <c r="AG30" s="6">
        <v>7</v>
      </c>
      <c r="AH30" s="6">
        <v>7</v>
      </c>
      <c r="AI30" s="45">
        <v>6</v>
      </c>
    </row>
    <row r="31" spans="1:35" x14ac:dyDescent="0.3">
      <c r="A31" s="17" t="s">
        <v>28</v>
      </c>
      <c r="B31" s="6">
        <v>0</v>
      </c>
      <c r="C31" s="6">
        <v>0</v>
      </c>
      <c r="D31" s="6">
        <v>0</v>
      </c>
      <c r="E31" s="6">
        <v>0</v>
      </c>
      <c r="F31" s="6">
        <v>2</v>
      </c>
      <c r="G31" s="6">
        <v>3</v>
      </c>
      <c r="H31" s="6">
        <v>2</v>
      </c>
      <c r="I31" s="6">
        <v>0</v>
      </c>
      <c r="J31" s="6">
        <v>0</v>
      </c>
      <c r="K31" s="6">
        <v>1</v>
      </c>
      <c r="L31" s="6">
        <v>1</v>
      </c>
      <c r="M31" s="6">
        <v>1</v>
      </c>
      <c r="N31" s="6">
        <v>1</v>
      </c>
      <c r="O31" s="6">
        <v>1</v>
      </c>
      <c r="P31" s="6">
        <v>1</v>
      </c>
      <c r="Q31" s="6">
        <v>1</v>
      </c>
      <c r="R31" s="6">
        <v>1</v>
      </c>
      <c r="S31" s="6">
        <v>1</v>
      </c>
      <c r="T31" s="6">
        <v>1</v>
      </c>
      <c r="U31" s="6">
        <v>1</v>
      </c>
      <c r="V31" s="6">
        <v>1</v>
      </c>
      <c r="W31" s="6">
        <v>1</v>
      </c>
      <c r="X31" s="6">
        <v>1</v>
      </c>
      <c r="Y31" s="6">
        <v>3</v>
      </c>
      <c r="Z31" s="6">
        <v>3</v>
      </c>
      <c r="AA31" s="6">
        <v>3</v>
      </c>
      <c r="AB31" s="6">
        <v>3</v>
      </c>
      <c r="AC31" s="6">
        <v>5</v>
      </c>
      <c r="AD31" s="6">
        <v>4</v>
      </c>
      <c r="AE31" s="6">
        <v>3</v>
      </c>
      <c r="AF31" s="6">
        <v>3</v>
      </c>
      <c r="AG31" s="6">
        <v>1</v>
      </c>
      <c r="AH31" s="6">
        <v>3</v>
      </c>
      <c r="AI31" s="45">
        <v>3</v>
      </c>
    </row>
    <row r="32" spans="1:35" x14ac:dyDescent="0.3">
      <c r="A32" s="17" t="s">
        <v>29</v>
      </c>
      <c r="B32" s="6">
        <v>0</v>
      </c>
      <c r="C32" s="6">
        <v>0</v>
      </c>
      <c r="D32" s="6">
        <v>0</v>
      </c>
      <c r="E32" s="6">
        <v>0</v>
      </c>
      <c r="F32" s="6">
        <v>3</v>
      </c>
      <c r="G32" s="6">
        <v>1</v>
      </c>
      <c r="H32" s="6">
        <v>3</v>
      </c>
      <c r="I32" s="6">
        <v>0</v>
      </c>
      <c r="J32" s="6">
        <v>0</v>
      </c>
      <c r="K32" s="6">
        <v>0</v>
      </c>
      <c r="L32" s="6">
        <v>1</v>
      </c>
      <c r="M32" s="6">
        <v>1</v>
      </c>
      <c r="N32" s="6">
        <v>1</v>
      </c>
      <c r="O32" s="6">
        <v>1</v>
      </c>
      <c r="P32" s="6">
        <v>1</v>
      </c>
      <c r="Q32" s="6">
        <v>1</v>
      </c>
      <c r="R32" s="6">
        <v>1</v>
      </c>
      <c r="S32" s="6">
        <v>2</v>
      </c>
      <c r="T32" s="6">
        <v>1</v>
      </c>
      <c r="U32" s="6">
        <v>1</v>
      </c>
      <c r="V32" s="6">
        <v>1</v>
      </c>
      <c r="W32" s="6">
        <v>1</v>
      </c>
      <c r="X32" s="6">
        <v>1</v>
      </c>
      <c r="Y32" s="6">
        <v>2</v>
      </c>
      <c r="Z32" s="6">
        <v>2</v>
      </c>
      <c r="AA32" s="6">
        <v>2</v>
      </c>
      <c r="AB32" s="6">
        <v>2</v>
      </c>
      <c r="AC32" s="6">
        <v>2</v>
      </c>
      <c r="AD32" s="6">
        <v>2</v>
      </c>
      <c r="AE32" s="6">
        <v>2</v>
      </c>
      <c r="AF32" s="6">
        <v>2</v>
      </c>
      <c r="AG32" s="6">
        <v>1</v>
      </c>
      <c r="AH32" s="6">
        <v>2</v>
      </c>
      <c r="AI32" s="45">
        <v>2</v>
      </c>
    </row>
    <row r="33" spans="1:35" x14ac:dyDescent="0.3">
      <c r="A33" s="17" t="s">
        <v>30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2</v>
      </c>
      <c r="M33" s="6">
        <v>2</v>
      </c>
      <c r="N33" s="6">
        <v>2</v>
      </c>
      <c r="O33" s="6">
        <v>2</v>
      </c>
      <c r="P33" s="6">
        <v>2</v>
      </c>
      <c r="Q33" s="6">
        <v>2</v>
      </c>
      <c r="R33" s="6">
        <v>2</v>
      </c>
      <c r="S33" s="6">
        <v>2</v>
      </c>
      <c r="T33" s="6">
        <v>1</v>
      </c>
      <c r="U33" s="6">
        <v>2</v>
      </c>
      <c r="V33" s="6">
        <v>2</v>
      </c>
      <c r="W33" s="6">
        <v>3</v>
      </c>
      <c r="X33" s="6">
        <v>2</v>
      </c>
      <c r="Y33" s="6">
        <v>2</v>
      </c>
      <c r="Z33" s="6">
        <v>2</v>
      </c>
      <c r="AA33" s="6">
        <v>2</v>
      </c>
      <c r="AB33" s="6">
        <v>2</v>
      </c>
      <c r="AC33" s="6">
        <v>2</v>
      </c>
      <c r="AD33" s="6">
        <v>2</v>
      </c>
      <c r="AE33" s="6">
        <v>1</v>
      </c>
      <c r="AF33" s="6">
        <v>1</v>
      </c>
      <c r="AG33" s="6">
        <v>1</v>
      </c>
      <c r="AH33" s="6">
        <v>1</v>
      </c>
      <c r="AI33" s="45">
        <v>2</v>
      </c>
    </row>
    <row r="34" spans="1:35" x14ac:dyDescent="0.3">
      <c r="A34" s="17" t="s">
        <v>31</v>
      </c>
      <c r="B34" s="6">
        <v>2</v>
      </c>
      <c r="C34" s="6">
        <v>2</v>
      </c>
      <c r="D34" s="6">
        <v>2</v>
      </c>
      <c r="E34" s="6">
        <v>2</v>
      </c>
      <c r="F34" s="6">
        <v>1</v>
      </c>
      <c r="G34" s="6">
        <v>1</v>
      </c>
      <c r="H34" s="6">
        <v>1</v>
      </c>
      <c r="I34" s="6">
        <v>1</v>
      </c>
      <c r="J34" s="6">
        <v>1</v>
      </c>
      <c r="K34" s="6">
        <v>1</v>
      </c>
      <c r="L34" s="6">
        <v>1</v>
      </c>
      <c r="M34" s="6">
        <v>1</v>
      </c>
      <c r="N34" s="6">
        <v>1</v>
      </c>
      <c r="O34" s="6">
        <v>1</v>
      </c>
      <c r="P34" s="6">
        <v>1</v>
      </c>
      <c r="Q34" s="6">
        <v>1</v>
      </c>
      <c r="R34" s="6">
        <v>1</v>
      </c>
      <c r="S34" s="6">
        <v>1</v>
      </c>
      <c r="T34" s="6">
        <v>1</v>
      </c>
      <c r="U34" s="6">
        <v>1</v>
      </c>
      <c r="V34" s="6">
        <v>1</v>
      </c>
      <c r="W34" s="6">
        <v>1</v>
      </c>
      <c r="X34" s="6">
        <v>1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1</v>
      </c>
      <c r="AH34" s="6">
        <v>0</v>
      </c>
      <c r="AI34" s="45">
        <v>0</v>
      </c>
    </row>
    <row r="35" spans="1:35" x14ac:dyDescent="0.3">
      <c r="A35" s="17" t="s">
        <v>32</v>
      </c>
      <c r="B35" s="6">
        <v>1</v>
      </c>
      <c r="C35" s="6">
        <v>1</v>
      </c>
      <c r="D35" s="6">
        <v>1</v>
      </c>
      <c r="E35" s="6">
        <v>1</v>
      </c>
      <c r="F35" s="6">
        <v>2</v>
      </c>
      <c r="G35" s="6">
        <v>2</v>
      </c>
      <c r="H35" s="6">
        <v>2</v>
      </c>
      <c r="I35" s="6">
        <v>0</v>
      </c>
      <c r="J35" s="6">
        <v>0</v>
      </c>
      <c r="K35" s="6">
        <v>0</v>
      </c>
      <c r="L35" s="6">
        <v>1</v>
      </c>
      <c r="M35" s="6">
        <v>1</v>
      </c>
      <c r="N35" s="6">
        <v>1</v>
      </c>
      <c r="O35" s="6">
        <v>1</v>
      </c>
      <c r="P35" s="6">
        <v>1</v>
      </c>
      <c r="Q35" s="6">
        <v>1</v>
      </c>
      <c r="R35" s="6">
        <v>1</v>
      </c>
      <c r="S35" s="6">
        <v>1</v>
      </c>
      <c r="T35" s="6">
        <v>1</v>
      </c>
      <c r="U35" s="6">
        <v>1</v>
      </c>
      <c r="V35" s="6">
        <v>1</v>
      </c>
      <c r="W35" s="6">
        <v>1</v>
      </c>
      <c r="X35" s="6">
        <v>1</v>
      </c>
      <c r="Y35" s="6">
        <v>0</v>
      </c>
      <c r="Z35" s="6">
        <v>0</v>
      </c>
      <c r="AA35" s="6">
        <v>1</v>
      </c>
      <c r="AB35" s="6">
        <v>0</v>
      </c>
      <c r="AC35" s="6">
        <v>1</v>
      </c>
      <c r="AD35" s="6">
        <v>0</v>
      </c>
      <c r="AE35" s="6">
        <v>1</v>
      </c>
      <c r="AF35" s="6">
        <v>0</v>
      </c>
      <c r="AG35" s="6">
        <v>0</v>
      </c>
      <c r="AH35" s="6">
        <v>0</v>
      </c>
      <c r="AI35" s="45">
        <v>0</v>
      </c>
    </row>
    <row r="36" spans="1:35" x14ac:dyDescent="0.3">
      <c r="A36" s="17" t="s">
        <v>33</v>
      </c>
      <c r="B36" s="6">
        <v>2</v>
      </c>
      <c r="C36" s="6">
        <v>1</v>
      </c>
      <c r="D36" s="6">
        <v>3</v>
      </c>
      <c r="E36" s="6">
        <v>2</v>
      </c>
      <c r="F36" s="6">
        <v>2</v>
      </c>
      <c r="G36" s="6">
        <v>2</v>
      </c>
      <c r="H36" s="6">
        <v>2</v>
      </c>
      <c r="I36" s="6">
        <v>2</v>
      </c>
      <c r="J36" s="6">
        <v>1</v>
      </c>
      <c r="K36" s="6">
        <v>2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1</v>
      </c>
      <c r="Z36" s="6">
        <v>2</v>
      </c>
      <c r="AA36" s="6">
        <v>1</v>
      </c>
      <c r="AB36" s="6">
        <v>1</v>
      </c>
      <c r="AC36" s="6">
        <v>1</v>
      </c>
      <c r="AD36" s="6">
        <v>1</v>
      </c>
      <c r="AE36" s="6">
        <v>1</v>
      </c>
      <c r="AF36" s="6">
        <v>1</v>
      </c>
      <c r="AG36" s="6">
        <v>1</v>
      </c>
      <c r="AH36" s="6">
        <v>1</v>
      </c>
      <c r="AI36" s="45">
        <v>1</v>
      </c>
    </row>
    <row r="37" spans="1:35" x14ac:dyDescent="0.3">
      <c r="A37" s="17" t="s">
        <v>34</v>
      </c>
      <c r="B37" s="6">
        <v>4</v>
      </c>
      <c r="C37" s="6">
        <v>4</v>
      </c>
      <c r="D37" s="6">
        <v>4</v>
      </c>
      <c r="E37" s="6">
        <v>4</v>
      </c>
      <c r="F37" s="6">
        <v>1</v>
      </c>
      <c r="G37" s="6">
        <v>1</v>
      </c>
      <c r="H37" s="6">
        <v>1</v>
      </c>
      <c r="I37" s="6">
        <v>3</v>
      </c>
      <c r="J37" s="6">
        <v>4</v>
      </c>
      <c r="K37" s="6">
        <v>3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1</v>
      </c>
      <c r="Z37" s="6">
        <v>1</v>
      </c>
      <c r="AA37" s="6">
        <v>3</v>
      </c>
      <c r="AB37" s="6">
        <v>1</v>
      </c>
      <c r="AC37" s="6">
        <v>2</v>
      </c>
      <c r="AD37" s="6">
        <v>1</v>
      </c>
      <c r="AE37" s="6">
        <v>1</v>
      </c>
      <c r="AF37" s="6">
        <v>1</v>
      </c>
      <c r="AG37" s="6">
        <v>1</v>
      </c>
      <c r="AH37" s="6">
        <v>1</v>
      </c>
      <c r="AI37" s="45">
        <v>1</v>
      </c>
    </row>
    <row r="38" spans="1:35" x14ac:dyDescent="0.3">
      <c r="A38" s="17" t="s">
        <v>35</v>
      </c>
      <c r="B38" s="6">
        <v>4</v>
      </c>
      <c r="C38" s="6">
        <v>4</v>
      </c>
      <c r="D38" s="6">
        <v>3</v>
      </c>
      <c r="E38" s="6">
        <v>3</v>
      </c>
      <c r="F38" s="6">
        <v>5</v>
      </c>
      <c r="G38" s="6">
        <v>5</v>
      </c>
      <c r="H38" s="6">
        <v>5</v>
      </c>
      <c r="I38" s="6">
        <v>6</v>
      </c>
      <c r="J38" s="6">
        <v>6</v>
      </c>
      <c r="K38" s="6">
        <v>6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1</v>
      </c>
      <c r="Z38" s="6">
        <v>1</v>
      </c>
      <c r="AA38" s="6">
        <v>1</v>
      </c>
      <c r="AB38" s="6">
        <v>1</v>
      </c>
      <c r="AC38" s="6">
        <v>1</v>
      </c>
      <c r="AD38" s="6">
        <v>1</v>
      </c>
      <c r="AE38" s="6">
        <v>1</v>
      </c>
      <c r="AF38" s="6">
        <v>1</v>
      </c>
      <c r="AG38" s="6">
        <v>2</v>
      </c>
      <c r="AH38" s="6">
        <v>1</v>
      </c>
      <c r="AI38" s="45">
        <v>1</v>
      </c>
    </row>
    <row r="39" spans="1:35" x14ac:dyDescent="0.3">
      <c r="A39" s="17" t="s">
        <v>36</v>
      </c>
      <c r="B39" s="6">
        <v>1</v>
      </c>
      <c r="C39" s="6">
        <v>1</v>
      </c>
      <c r="D39" s="6">
        <v>1</v>
      </c>
      <c r="E39" s="6">
        <v>1</v>
      </c>
      <c r="F39" s="6">
        <v>1</v>
      </c>
      <c r="G39" s="6">
        <v>1</v>
      </c>
      <c r="H39" s="6">
        <v>1</v>
      </c>
      <c r="I39" s="6">
        <v>3</v>
      </c>
      <c r="J39" s="6">
        <v>2</v>
      </c>
      <c r="K39" s="6">
        <v>2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1</v>
      </c>
      <c r="Z39" s="6">
        <v>1</v>
      </c>
      <c r="AA39" s="6">
        <v>1</v>
      </c>
      <c r="AB39" s="6">
        <v>1</v>
      </c>
      <c r="AC39" s="6">
        <v>2</v>
      </c>
      <c r="AD39" s="6">
        <v>1</v>
      </c>
      <c r="AE39" s="6">
        <v>1</v>
      </c>
      <c r="AF39" s="6">
        <v>1</v>
      </c>
      <c r="AG39" s="6">
        <v>1</v>
      </c>
      <c r="AH39" s="6">
        <v>1</v>
      </c>
      <c r="AI39" s="45">
        <v>1</v>
      </c>
    </row>
    <row r="40" spans="1:35" x14ac:dyDescent="0.3">
      <c r="A40" s="17" t="s">
        <v>37</v>
      </c>
      <c r="B40" s="6">
        <v>6</v>
      </c>
      <c r="C40" s="6">
        <v>2</v>
      </c>
      <c r="D40" s="6">
        <v>2</v>
      </c>
      <c r="E40" s="6">
        <v>2</v>
      </c>
      <c r="F40" s="6">
        <v>1</v>
      </c>
      <c r="G40" s="6">
        <v>1</v>
      </c>
      <c r="H40" s="6">
        <v>1</v>
      </c>
      <c r="I40" s="6">
        <v>1</v>
      </c>
      <c r="J40" s="6">
        <v>1</v>
      </c>
      <c r="K40" s="6">
        <v>1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1</v>
      </c>
      <c r="Z40" s="6">
        <v>1</v>
      </c>
      <c r="AA40" s="6">
        <v>1</v>
      </c>
      <c r="AB40" s="6">
        <v>1</v>
      </c>
      <c r="AC40" s="6">
        <v>1</v>
      </c>
      <c r="AD40" s="6">
        <v>1</v>
      </c>
      <c r="AE40" s="6">
        <v>1</v>
      </c>
      <c r="AF40" s="6">
        <v>1</v>
      </c>
      <c r="AG40" s="6">
        <v>1</v>
      </c>
      <c r="AH40" s="6">
        <v>1</v>
      </c>
      <c r="AI40" s="45">
        <v>1</v>
      </c>
    </row>
    <row r="41" spans="1:35" x14ac:dyDescent="0.3">
      <c r="A41" s="17" t="s">
        <v>38</v>
      </c>
      <c r="B41" s="6">
        <v>1</v>
      </c>
      <c r="C41" s="6">
        <v>1</v>
      </c>
      <c r="D41" s="6">
        <v>1</v>
      </c>
      <c r="E41" s="6">
        <v>1</v>
      </c>
      <c r="F41" s="6">
        <v>1</v>
      </c>
      <c r="G41" s="6">
        <v>1</v>
      </c>
      <c r="H41" s="6">
        <v>1</v>
      </c>
      <c r="I41" s="6">
        <v>1</v>
      </c>
      <c r="J41" s="6">
        <v>1</v>
      </c>
      <c r="K41" s="6">
        <v>1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1</v>
      </c>
      <c r="AA41" s="6">
        <v>1</v>
      </c>
      <c r="AB41" s="6">
        <v>1</v>
      </c>
      <c r="AC41" s="6">
        <v>1</v>
      </c>
      <c r="AD41" s="6">
        <v>1</v>
      </c>
      <c r="AE41" s="6">
        <v>0</v>
      </c>
      <c r="AF41" s="6">
        <v>0</v>
      </c>
      <c r="AG41" s="6">
        <v>1</v>
      </c>
      <c r="AH41" s="6">
        <v>1</v>
      </c>
      <c r="AI41" s="45">
        <v>1</v>
      </c>
    </row>
    <row r="42" spans="1:35" x14ac:dyDescent="0.3">
      <c r="A42" s="17" t="s">
        <v>39</v>
      </c>
      <c r="B42" s="6">
        <v>1</v>
      </c>
      <c r="C42" s="6">
        <v>0</v>
      </c>
      <c r="D42" s="6">
        <v>2</v>
      </c>
      <c r="E42" s="6">
        <v>1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1</v>
      </c>
      <c r="M42" s="6">
        <v>1</v>
      </c>
      <c r="N42" s="6">
        <v>1</v>
      </c>
      <c r="O42" s="6">
        <v>1</v>
      </c>
      <c r="P42" s="6">
        <v>1</v>
      </c>
      <c r="Q42" s="6">
        <v>1</v>
      </c>
      <c r="R42" s="6">
        <v>1</v>
      </c>
      <c r="S42" s="6">
        <v>1</v>
      </c>
      <c r="T42" s="6">
        <v>1</v>
      </c>
      <c r="U42" s="6">
        <v>1</v>
      </c>
      <c r="V42" s="6">
        <v>1</v>
      </c>
      <c r="W42" s="6">
        <v>1</v>
      </c>
      <c r="X42" s="6">
        <v>1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1</v>
      </c>
      <c r="AH42" s="6">
        <v>0</v>
      </c>
      <c r="AI42" s="45">
        <v>0</v>
      </c>
    </row>
    <row r="43" spans="1:35" x14ac:dyDescent="0.3">
      <c r="A43" s="17" t="s">
        <v>40</v>
      </c>
      <c r="B43" s="6">
        <v>0</v>
      </c>
      <c r="C43" s="6">
        <v>0</v>
      </c>
      <c r="D43" s="6">
        <v>0</v>
      </c>
      <c r="E43" s="6">
        <v>0</v>
      </c>
      <c r="F43" s="6">
        <v>1</v>
      </c>
      <c r="G43" s="6">
        <v>1</v>
      </c>
      <c r="H43" s="6">
        <v>1</v>
      </c>
      <c r="I43" s="6">
        <v>1</v>
      </c>
      <c r="J43" s="6">
        <v>1</v>
      </c>
      <c r="K43" s="6">
        <v>1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1</v>
      </c>
      <c r="Z43" s="6">
        <v>1</v>
      </c>
      <c r="AA43" s="6">
        <v>1</v>
      </c>
      <c r="AB43" s="6">
        <v>1</v>
      </c>
      <c r="AC43" s="6">
        <v>1</v>
      </c>
      <c r="AD43" s="6">
        <v>1</v>
      </c>
      <c r="AE43" s="6">
        <v>1</v>
      </c>
      <c r="AF43" s="6">
        <v>1</v>
      </c>
      <c r="AG43" s="6">
        <v>0</v>
      </c>
      <c r="AH43" s="6">
        <v>1</v>
      </c>
      <c r="AI43" s="45">
        <v>1</v>
      </c>
    </row>
    <row r="44" spans="1:35" x14ac:dyDescent="0.3">
      <c r="A44" s="17" t="s">
        <v>41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1</v>
      </c>
      <c r="H44" s="6">
        <v>0</v>
      </c>
      <c r="I44" s="6">
        <v>1</v>
      </c>
      <c r="J44" s="6">
        <v>1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1</v>
      </c>
      <c r="Z44" s="6">
        <v>1</v>
      </c>
      <c r="AA44" s="6">
        <v>1</v>
      </c>
      <c r="AB44" s="6">
        <v>1</v>
      </c>
      <c r="AC44" s="6">
        <v>1</v>
      </c>
      <c r="AD44" s="6">
        <v>1</v>
      </c>
      <c r="AE44" s="6">
        <v>1</v>
      </c>
      <c r="AF44" s="6">
        <v>1</v>
      </c>
      <c r="AG44" s="6">
        <v>1</v>
      </c>
      <c r="AH44" s="6">
        <v>1</v>
      </c>
      <c r="AI44" s="45">
        <v>1</v>
      </c>
    </row>
    <row r="45" spans="1:35" x14ac:dyDescent="0.3">
      <c r="A45" s="17" t="s">
        <v>42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1</v>
      </c>
      <c r="M45" s="6">
        <v>1</v>
      </c>
      <c r="N45" s="6">
        <v>1</v>
      </c>
      <c r="O45" s="6">
        <v>1</v>
      </c>
      <c r="P45" s="6">
        <v>1</v>
      </c>
      <c r="Q45" s="6">
        <v>1</v>
      </c>
      <c r="R45" s="6">
        <v>1</v>
      </c>
      <c r="S45" s="6">
        <v>1</v>
      </c>
      <c r="T45" s="6">
        <v>1</v>
      </c>
      <c r="U45" s="6">
        <v>1</v>
      </c>
      <c r="V45" s="6">
        <v>1</v>
      </c>
      <c r="W45" s="6">
        <v>1</v>
      </c>
      <c r="X45" s="6">
        <v>1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45">
        <v>0</v>
      </c>
    </row>
    <row r="46" spans="1:35" x14ac:dyDescent="0.3">
      <c r="A46" s="17" t="s">
        <v>43</v>
      </c>
      <c r="B46" s="6">
        <v>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1</v>
      </c>
      <c r="M46" s="6">
        <v>1</v>
      </c>
      <c r="N46" s="6">
        <v>1</v>
      </c>
      <c r="O46" s="6">
        <v>1</v>
      </c>
      <c r="P46" s="6">
        <v>1</v>
      </c>
      <c r="Q46" s="6">
        <v>1</v>
      </c>
      <c r="R46" s="6">
        <v>1</v>
      </c>
      <c r="S46" s="6">
        <v>1</v>
      </c>
      <c r="T46" s="6">
        <v>1</v>
      </c>
      <c r="U46" s="6">
        <v>1</v>
      </c>
      <c r="V46" s="6">
        <v>1</v>
      </c>
      <c r="W46" s="6">
        <v>2</v>
      </c>
      <c r="X46" s="6">
        <v>1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45">
        <v>0</v>
      </c>
    </row>
    <row r="47" spans="1:35" x14ac:dyDescent="0.3">
      <c r="A47" s="17" t="s">
        <v>44</v>
      </c>
      <c r="B47" s="6">
        <v>1</v>
      </c>
      <c r="C47" s="6">
        <v>1</v>
      </c>
      <c r="D47" s="6">
        <v>1</v>
      </c>
      <c r="E47" s="6">
        <v>1</v>
      </c>
      <c r="F47" s="6">
        <v>1</v>
      </c>
      <c r="G47" s="6">
        <v>0</v>
      </c>
      <c r="H47" s="6">
        <v>1</v>
      </c>
      <c r="I47" s="6">
        <v>1</v>
      </c>
      <c r="J47" s="6">
        <v>1</v>
      </c>
      <c r="K47" s="6">
        <v>1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1</v>
      </c>
      <c r="AC47" s="6">
        <v>0</v>
      </c>
      <c r="AD47" s="6">
        <v>0</v>
      </c>
      <c r="AE47" s="6">
        <v>0</v>
      </c>
      <c r="AF47" s="6">
        <v>0</v>
      </c>
      <c r="AG47" s="6">
        <v>1</v>
      </c>
      <c r="AH47" s="6">
        <v>1</v>
      </c>
      <c r="AI47" s="45">
        <v>1</v>
      </c>
    </row>
    <row r="48" spans="1:35" x14ac:dyDescent="0.3">
      <c r="A48" s="17" t="s">
        <v>45</v>
      </c>
      <c r="B48" s="6">
        <v>5</v>
      </c>
      <c r="C48" s="6">
        <v>2</v>
      </c>
      <c r="D48" s="6">
        <v>2</v>
      </c>
      <c r="E48" s="6">
        <v>3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1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1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1</v>
      </c>
      <c r="Z48" s="6">
        <v>1</v>
      </c>
      <c r="AA48" s="6">
        <v>1</v>
      </c>
      <c r="AB48" s="6">
        <v>1</v>
      </c>
      <c r="AC48" s="6">
        <v>1</v>
      </c>
      <c r="AD48" s="6">
        <v>1</v>
      </c>
      <c r="AE48" s="6">
        <v>0</v>
      </c>
      <c r="AF48" s="6">
        <v>0</v>
      </c>
      <c r="AG48" s="6">
        <v>0</v>
      </c>
      <c r="AH48" s="6">
        <v>0</v>
      </c>
      <c r="AI48" s="45">
        <v>1</v>
      </c>
    </row>
    <row r="49" spans="1:35" x14ac:dyDescent="0.3">
      <c r="A49" s="17" t="s">
        <v>46</v>
      </c>
      <c r="B49" s="6">
        <v>1</v>
      </c>
      <c r="C49" s="6">
        <v>1</v>
      </c>
      <c r="D49" s="6">
        <v>1</v>
      </c>
      <c r="E49" s="6">
        <v>1</v>
      </c>
      <c r="F49" s="6">
        <v>1</v>
      </c>
      <c r="G49" s="6">
        <v>1</v>
      </c>
      <c r="H49" s="6">
        <v>1</v>
      </c>
      <c r="I49" s="6">
        <v>2</v>
      </c>
      <c r="J49" s="6">
        <v>3</v>
      </c>
      <c r="K49" s="6">
        <v>1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2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45">
        <v>0</v>
      </c>
    </row>
    <row r="50" spans="1:35" x14ac:dyDescent="0.3">
      <c r="A50" s="17" t="s">
        <v>47</v>
      </c>
      <c r="B50" s="6">
        <v>1</v>
      </c>
      <c r="C50" s="6">
        <v>0</v>
      </c>
      <c r="D50" s="6">
        <v>0</v>
      </c>
      <c r="E50" s="6">
        <v>1</v>
      </c>
      <c r="F50" s="6">
        <v>1</v>
      </c>
      <c r="G50" s="6">
        <v>1</v>
      </c>
      <c r="H50" s="6">
        <v>1</v>
      </c>
      <c r="I50" s="6">
        <v>1</v>
      </c>
      <c r="J50" s="6">
        <v>1</v>
      </c>
      <c r="K50" s="6">
        <v>3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1</v>
      </c>
      <c r="Z50" s="6">
        <v>1</v>
      </c>
      <c r="AA50" s="6">
        <v>0</v>
      </c>
      <c r="AB50" s="6">
        <v>0</v>
      </c>
      <c r="AC50" s="6">
        <v>0</v>
      </c>
      <c r="AD50" s="6">
        <v>0</v>
      </c>
      <c r="AE50" s="6">
        <v>1</v>
      </c>
      <c r="AF50" s="6">
        <v>0</v>
      </c>
      <c r="AG50" s="6">
        <v>0</v>
      </c>
      <c r="AH50" s="6">
        <v>0</v>
      </c>
      <c r="AI50" s="45">
        <v>0</v>
      </c>
    </row>
    <row r="51" spans="1:35" x14ac:dyDescent="0.3">
      <c r="A51" s="17" t="s">
        <v>48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1</v>
      </c>
      <c r="Z51" s="6">
        <v>1</v>
      </c>
      <c r="AA51" s="6">
        <v>1</v>
      </c>
      <c r="AB51" s="6">
        <v>1</v>
      </c>
      <c r="AC51" s="6">
        <v>1</v>
      </c>
      <c r="AD51" s="6">
        <v>1</v>
      </c>
      <c r="AE51" s="6">
        <v>1</v>
      </c>
      <c r="AF51" s="6">
        <v>1</v>
      </c>
      <c r="AG51" s="6">
        <v>1</v>
      </c>
      <c r="AH51" s="6">
        <v>1</v>
      </c>
      <c r="AI51" s="45">
        <v>1</v>
      </c>
    </row>
    <row r="52" spans="1:35" x14ac:dyDescent="0.3">
      <c r="A52" s="17" t="s">
        <v>49</v>
      </c>
      <c r="B52" s="6">
        <v>0</v>
      </c>
      <c r="C52" s="6">
        <v>0</v>
      </c>
      <c r="D52" s="6">
        <v>0</v>
      </c>
      <c r="E52" s="6">
        <v>0</v>
      </c>
      <c r="F52" s="6">
        <v>2</v>
      </c>
      <c r="G52" s="6">
        <v>3</v>
      </c>
      <c r="H52" s="6">
        <v>2</v>
      </c>
      <c r="I52" s="6">
        <v>3</v>
      </c>
      <c r="J52" s="6">
        <v>2</v>
      </c>
      <c r="K52" s="6">
        <v>2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2</v>
      </c>
      <c r="AC52" s="6">
        <v>0</v>
      </c>
      <c r="AD52" s="6">
        <v>0</v>
      </c>
      <c r="AE52" s="6">
        <v>2</v>
      </c>
      <c r="AF52" s="6">
        <v>2</v>
      </c>
      <c r="AG52" s="6">
        <v>3</v>
      </c>
      <c r="AH52" s="6">
        <v>0</v>
      </c>
      <c r="AI52" s="45">
        <v>2</v>
      </c>
    </row>
    <row r="53" spans="1:35" x14ac:dyDescent="0.3">
      <c r="A53" s="17" t="s">
        <v>50</v>
      </c>
      <c r="B53" s="6">
        <v>0</v>
      </c>
      <c r="C53" s="6">
        <v>0</v>
      </c>
      <c r="D53" s="6">
        <v>0</v>
      </c>
      <c r="E53" s="6">
        <v>0</v>
      </c>
      <c r="F53" s="6">
        <v>1</v>
      </c>
      <c r="G53" s="6">
        <v>1</v>
      </c>
      <c r="H53" s="6">
        <v>1</v>
      </c>
      <c r="I53" s="6">
        <v>1</v>
      </c>
      <c r="J53" s="6">
        <v>1</v>
      </c>
      <c r="K53" s="6">
        <v>1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1</v>
      </c>
      <c r="AC53" s="6">
        <v>0</v>
      </c>
      <c r="AD53" s="6">
        <v>0</v>
      </c>
      <c r="AE53" s="6">
        <v>1</v>
      </c>
      <c r="AF53" s="6">
        <v>1</v>
      </c>
      <c r="AG53" s="6">
        <v>1</v>
      </c>
      <c r="AH53" s="6">
        <v>0</v>
      </c>
      <c r="AI53" s="45">
        <v>1</v>
      </c>
    </row>
    <row r="54" spans="1:35" x14ac:dyDescent="0.3">
      <c r="A54" s="17" t="s">
        <v>51</v>
      </c>
      <c r="B54" s="6">
        <v>0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1</v>
      </c>
      <c r="Z54" s="6">
        <v>1</v>
      </c>
      <c r="AA54" s="6">
        <v>2</v>
      </c>
      <c r="AB54" s="6">
        <v>1</v>
      </c>
      <c r="AC54" s="6">
        <v>1</v>
      </c>
      <c r="AD54" s="6">
        <v>1</v>
      </c>
      <c r="AE54" s="6">
        <v>1</v>
      </c>
      <c r="AF54" s="6">
        <v>1</v>
      </c>
      <c r="AG54" s="6">
        <v>0</v>
      </c>
      <c r="AH54" s="6">
        <v>1</v>
      </c>
      <c r="AI54" s="45">
        <v>1</v>
      </c>
    </row>
    <row r="55" spans="1:35" x14ac:dyDescent="0.3">
      <c r="A55" s="17" t="s">
        <v>52</v>
      </c>
      <c r="B55" s="6">
        <v>1</v>
      </c>
      <c r="C55" s="6">
        <v>1</v>
      </c>
      <c r="D55" s="6">
        <v>1</v>
      </c>
      <c r="E55" s="6">
        <v>1</v>
      </c>
      <c r="F55" s="6">
        <v>0</v>
      </c>
      <c r="G55" s="6">
        <v>0</v>
      </c>
      <c r="H55" s="6">
        <v>0</v>
      </c>
      <c r="I55" s="6">
        <v>3</v>
      </c>
      <c r="J55" s="6">
        <v>3</v>
      </c>
      <c r="K55" s="6">
        <v>5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1</v>
      </c>
      <c r="AH55" s="6">
        <v>0</v>
      </c>
      <c r="AI55" s="45">
        <v>0</v>
      </c>
    </row>
    <row r="56" spans="1:35" x14ac:dyDescent="0.3">
      <c r="A56" s="17" t="s">
        <v>53</v>
      </c>
      <c r="B56" s="6">
        <v>0</v>
      </c>
      <c r="C56" s="6">
        <v>0</v>
      </c>
      <c r="D56" s="6">
        <v>0</v>
      </c>
      <c r="E56" s="6">
        <v>1</v>
      </c>
      <c r="F56" s="6">
        <v>2</v>
      </c>
      <c r="G56" s="6">
        <v>1</v>
      </c>
      <c r="H56" s="6">
        <v>2</v>
      </c>
      <c r="I56" s="6">
        <v>1</v>
      </c>
      <c r="J56" s="6">
        <v>1</v>
      </c>
      <c r="K56" s="6">
        <v>1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1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45">
        <v>0</v>
      </c>
    </row>
    <row r="57" spans="1:35" x14ac:dyDescent="0.3">
      <c r="A57" s="17" t="s">
        <v>54</v>
      </c>
      <c r="B57" s="6">
        <v>0</v>
      </c>
      <c r="C57" s="6">
        <v>0</v>
      </c>
      <c r="D57" s="6">
        <v>0</v>
      </c>
      <c r="E57" s="6">
        <v>0</v>
      </c>
      <c r="F57" s="6">
        <v>0</v>
      </c>
      <c r="G57" s="6">
        <v>1</v>
      </c>
      <c r="H57" s="6">
        <v>0</v>
      </c>
      <c r="I57" s="6">
        <v>0</v>
      </c>
      <c r="J57" s="6">
        <v>0</v>
      </c>
      <c r="K57" s="6">
        <v>4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1</v>
      </c>
      <c r="AC57" s="6">
        <v>0</v>
      </c>
      <c r="AD57" s="6">
        <v>0</v>
      </c>
      <c r="AE57" s="6">
        <v>1</v>
      </c>
      <c r="AF57" s="6">
        <v>1</v>
      </c>
      <c r="AG57" s="6">
        <v>1</v>
      </c>
      <c r="AH57" s="6">
        <v>0</v>
      </c>
      <c r="AI57" s="45">
        <v>1</v>
      </c>
    </row>
    <row r="58" spans="1:35" x14ac:dyDescent="0.3">
      <c r="A58" s="17" t="s">
        <v>55</v>
      </c>
      <c r="B58" s="6">
        <v>0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1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2</v>
      </c>
      <c r="AB58" s="6">
        <v>0</v>
      </c>
      <c r="AC58" s="6">
        <v>1</v>
      </c>
      <c r="AD58" s="6">
        <v>0</v>
      </c>
      <c r="AE58" s="6">
        <v>1</v>
      </c>
      <c r="AF58" s="6">
        <v>1</v>
      </c>
      <c r="AG58" s="6">
        <v>1</v>
      </c>
      <c r="AH58" s="6">
        <v>1</v>
      </c>
      <c r="AI58" s="45">
        <v>0</v>
      </c>
    </row>
    <row r="59" spans="1:35" x14ac:dyDescent="0.3">
      <c r="A59" s="17" t="s">
        <v>56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2</v>
      </c>
      <c r="Z59" s="6">
        <v>0</v>
      </c>
      <c r="AA59" s="6">
        <v>0</v>
      </c>
      <c r="AB59" s="6">
        <v>2</v>
      </c>
      <c r="AC59" s="6">
        <v>0</v>
      </c>
      <c r="AD59" s="6">
        <v>0</v>
      </c>
      <c r="AE59" s="6">
        <v>0</v>
      </c>
      <c r="AF59" s="6">
        <v>1</v>
      </c>
      <c r="AG59" s="6">
        <v>1</v>
      </c>
      <c r="AH59" s="6">
        <v>0</v>
      </c>
      <c r="AI59" s="45">
        <v>2</v>
      </c>
    </row>
    <row r="60" spans="1:35" x14ac:dyDescent="0.3">
      <c r="A60" s="17" t="s">
        <v>57</v>
      </c>
      <c r="B60" s="6">
        <v>3</v>
      </c>
      <c r="C60" s="6">
        <v>3</v>
      </c>
      <c r="D60" s="6">
        <v>3</v>
      </c>
      <c r="E60" s="6">
        <v>3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45">
        <v>0</v>
      </c>
    </row>
    <row r="61" spans="1:35" x14ac:dyDescent="0.3">
      <c r="A61" s="17" t="s">
        <v>58</v>
      </c>
      <c r="B61" s="6">
        <v>1</v>
      </c>
      <c r="C61" s="6">
        <v>1</v>
      </c>
      <c r="D61" s="6">
        <v>1</v>
      </c>
      <c r="E61" s="6">
        <v>1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45">
        <v>0</v>
      </c>
    </row>
    <row r="62" spans="1:35" x14ac:dyDescent="0.3">
      <c r="A62" s="17" t="s">
        <v>59</v>
      </c>
      <c r="B62" s="6">
        <v>1</v>
      </c>
      <c r="C62" s="6">
        <v>1</v>
      </c>
      <c r="D62" s="6">
        <v>1</v>
      </c>
      <c r="E62" s="6">
        <v>1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45">
        <v>0</v>
      </c>
    </row>
    <row r="63" spans="1:35" x14ac:dyDescent="0.3">
      <c r="A63" s="17" t="s">
        <v>60</v>
      </c>
      <c r="B63" s="6">
        <v>1</v>
      </c>
      <c r="C63" s="6">
        <v>1</v>
      </c>
      <c r="D63" s="6">
        <v>1</v>
      </c>
      <c r="E63" s="6">
        <v>1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6">
        <v>0</v>
      </c>
      <c r="AI63" s="45">
        <v>0</v>
      </c>
    </row>
    <row r="64" spans="1:35" x14ac:dyDescent="0.3">
      <c r="A64" s="17" t="s">
        <v>61</v>
      </c>
      <c r="B64" s="6">
        <v>1</v>
      </c>
      <c r="C64" s="6">
        <v>1</v>
      </c>
      <c r="D64" s="6">
        <v>1</v>
      </c>
      <c r="E64" s="6">
        <v>1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45">
        <v>0</v>
      </c>
    </row>
    <row r="65" spans="1:35" x14ac:dyDescent="0.3">
      <c r="A65" s="17" t="s">
        <v>62</v>
      </c>
      <c r="B65" s="6">
        <v>0</v>
      </c>
      <c r="C65" s="6">
        <v>0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2</v>
      </c>
      <c r="J65" s="6">
        <v>2</v>
      </c>
      <c r="K65" s="6">
        <v>2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v>0</v>
      </c>
      <c r="AH65" s="6">
        <v>0</v>
      </c>
      <c r="AI65" s="45">
        <v>0</v>
      </c>
    </row>
    <row r="66" spans="1:35" x14ac:dyDescent="0.3">
      <c r="A66" s="17" t="s">
        <v>63</v>
      </c>
      <c r="B66" s="6">
        <v>0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1</v>
      </c>
      <c r="J66" s="6">
        <v>0</v>
      </c>
      <c r="K66" s="6">
        <v>1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6">
        <v>0</v>
      </c>
      <c r="AI66" s="45">
        <v>0</v>
      </c>
    </row>
    <row r="67" spans="1:35" x14ac:dyDescent="0.3">
      <c r="A67" s="17" t="s">
        <v>64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1</v>
      </c>
      <c r="J67" s="6">
        <v>0</v>
      </c>
      <c r="K67" s="6">
        <v>1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45">
        <v>0</v>
      </c>
    </row>
    <row r="68" spans="1:35" x14ac:dyDescent="0.3">
      <c r="A68" s="17" t="s">
        <v>65</v>
      </c>
      <c r="B68" s="6">
        <v>0</v>
      </c>
      <c r="C68" s="6">
        <v>0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1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1</v>
      </c>
      <c r="AH68" s="6">
        <v>0</v>
      </c>
      <c r="AI68" s="45">
        <v>0</v>
      </c>
    </row>
    <row r="69" spans="1:35" x14ac:dyDescent="0.3">
      <c r="A69" s="17" t="s">
        <v>66</v>
      </c>
      <c r="B69" s="6">
        <v>0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1</v>
      </c>
      <c r="AH69" s="6">
        <v>0</v>
      </c>
      <c r="AI69" s="45">
        <v>0</v>
      </c>
    </row>
    <row r="70" spans="1:35" x14ac:dyDescent="0.3">
      <c r="A70" s="17" t="s">
        <v>67</v>
      </c>
      <c r="B70" s="6">
        <v>0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6">
        <v>0</v>
      </c>
      <c r="AF70" s="6">
        <v>0</v>
      </c>
      <c r="AG70" s="6">
        <v>1</v>
      </c>
      <c r="AH70" s="6">
        <v>0</v>
      </c>
      <c r="AI70" s="45">
        <v>0</v>
      </c>
    </row>
    <row r="71" spans="1:35" x14ac:dyDescent="0.3">
      <c r="A71" s="17" t="s">
        <v>68</v>
      </c>
      <c r="B71" s="6">
        <v>0</v>
      </c>
      <c r="C71" s="6">
        <v>0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1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45">
        <v>0</v>
      </c>
    </row>
    <row r="72" spans="1:35" x14ac:dyDescent="0.3">
      <c r="A72" s="17" t="s">
        <v>69</v>
      </c>
      <c r="B72" s="6">
        <v>0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1</v>
      </c>
      <c r="AH72" s="6">
        <v>0</v>
      </c>
      <c r="AI72" s="45">
        <v>0</v>
      </c>
    </row>
    <row r="73" spans="1:35" x14ac:dyDescent="0.3">
      <c r="A73" s="17" t="s">
        <v>70</v>
      </c>
      <c r="B73" s="6">
        <v>0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1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  <c r="AG73" s="6">
        <v>0</v>
      </c>
      <c r="AH73" s="6">
        <v>0</v>
      </c>
      <c r="AI73" s="45">
        <v>0</v>
      </c>
    </row>
    <row r="74" spans="1:35" x14ac:dyDescent="0.3">
      <c r="A74" s="17" t="s">
        <v>71</v>
      </c>
      <c r="B74" s="6">
        <v>0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1</v>
      </c>
      <c r="AB74" s="6">
        <v>0</v>
      </c>
      <c r="AC74" s="6">
        <v>0</v>
      </c>
      <c r="AD74" s="6">
        <v>0</v>
      </c>
      <c r="AE74" s="6">
        <v>0</v>
      </c>
      <c r="AF74" s="6">
        <v>0</v>
      </c>
      <c r="AG74" s="6">
        <v>0</v>
      </c>
      <c r="AH74" s="6">
        <v>0</v>
      </c>
      <c r="AI74" s="45">
        <v>0</v>
      </c>
    </row>
    <row r="75" spans="1:35" x14ac:dyDescent="0.3">
      <c r="A75" s="17" t="s">
        <v>157</v>
      </c>
      <c r="B75" s="6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6">
        <v>0</v>
      </c>
      <c r="AD75" s="6">
        <v>0</v>
      </c>
      <c r="AE75" s="6">
        <v>0</v>
      </c>
      <c r="AF75" s="6">
        <v>0</v>
      </c>
      <c r="AG75" s="6">
        <v>0</v>
      </c>
      <c r="AH75" s="6">
        <v>0</v>
      </c>
      <c r="AI75" s="45">
        <v>0</v>
      </c>
    </row>
    <row r="76" spans="1:35" x14ac:dyDescent="0.3">
      <c r="A76" s="17" t="s">
        <v>158</v>
      </c>
      <c r="B76" s="6"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45">
        <v>0</v>
      </c>
    </row>
    <row r="77" spans="1:35" x14ac:dyDescent="0.3">
      <c r="A77" s="32" t="s">
        <v>159</v>
      </c>
      <c r="B77" s="6">
        <v>0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v>0</v>
      </c>
      <c r="AH77" s="6">
        <v>0</v>
      </c>
      <c r="AI77" s="45">
        <v>0</v>
      </c>
    </row>
    <row r="78" spans="1:35" x14ac:dyDescent="0.3">
      <c r="A78" s="32" t="s">
        <v>160</v>
      </c>
      <c r="B78" s="6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45">
        <v>0</v>
      </c>
    </row>
    <row r="79" spans="1:35" x14ac:dyDescent="0.3">
      <c r="A79" s="32" t="s">
        <v>161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45">
        <v>0</v>
      </c>
    </row>
    <row r="80" spans="1:35" x14ac:dyDescent="0.3">
      <c r="A80" s="46" t="s">
        <v>162</v>
      </c>
      <c r="B80" s="47">
        <v>0</v>
      </c>
      <c r="C80" s="47">
        <v>0</v>
      </c>
      <c r="D80" s="47">
        <v>0</v>
      </c>
      <c r="E80" s="47">
        <v>0</v>
      </c>
      <c r="F80" s="47">
        <v>0</v>
      </c>
      <c r="G80" s="47">
        <v>0</v>
      </c>
      <c r="H80" s="47">
        <v>0</v>
      </c>
      <c r="I80" s="47">
        <v>0</v>
      </c>
      <c r="J80" s="47">
        <v>0</v>
      </c>
      <c r="K80" s="47">
        <v>0</v>
      </c>
      <c r="L80" s="47">
        <v>0</v>
      </c>
      <c r="M80" s="47">
        <v>0</v>
      </c>
      <c r="N80" s="47">
        <v>0</v>
      </c>
      <c r="O80" s="47">
        <v>0</v>
      </c>
      <c r="P80" s="47">
        <v>0</v>
      </c>
      <c r="Q80" s="47">
        <v>0</v>
      </c>
      <c r="R80" s="47">
        <v>0</v>
      </c>
      <c r="S80" s="47">
        <v>0</v>
      </c>
      <c r="T80" s="47">
        <v>0</v>
      </c>
      <c r="U80" s="47">
        <v>0</v>
      </c>
      <c r="V80" s="47">
        <v>0</v>
      </c>
      <c r="W80" s="47">
        <v>0</v>
      </c>
      <c r="X80" s="47">
        <v>0</v>
      </c>
      <c r="Y80" s="47">
        <v>0</v>
      </c>
      <c r="Z80" s="47">
        <v>0</v>
      </c>
      <c r="AA80" s="47">
        <v>0</v>
      </c>
      <c r="AB80" s="47">
        <v>0</v>
      </c>
      <c r="AC80" s="47">
        <v>0</v>
      </c>
      <c r="AD80" s="47">
        <v>0</v>
      </c>
      <c r="AE80" s="47">
        <v>0</v>
      </c>
      <c r="AF80" s="47">
        <v>0</v>
      </c>
      <c r="AG80" s="47">
        <v>0</v>
      </c>
      <c r="AH80" s="47">
        <v>0</v>
      </c>
      <c r="AI80" s="48">
        <v>0</v>
      </c>
    </row>
  </sheetData>
  <mergeCells count="1">
    <mergeCell ref="A1:AI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696FE-DE61-49C8-B101-0B11FCAAD7F4}">
  <dimension ref="A1:T37"/>
  <sheetViews>
    <sheetView tabSelected="1" zoomScale="94" zoomScaleNormal="94" workbookViewId="0">
      <selection activeCell="A42" sqref="A42"/>
    </sheetView>
  </sheetViews>
  <sheetFormatPr defaultRowHeight="14.5" x14ac:dyDescent="0.35"/>
  <cols>
    <col min="1" max="1" width="28.81640625" bestFit="1" customWidth="1"/>
    <col min="2" max="3" width="11.54296875" customWidth="1"/>
    <col min="6" max="7" width="13.26953125" bestFit="1" customWidth="1"/>
    <col min="8" max="19" width="9.26953125" style="43"/>
    <col min="20" max="20" width="92.6328125" customWidth="1"/>
  </cols>
  <sheetData>
    <row r="1" spans="1:20" x14ac:dyDescent="0.35">
      <c r="A1" s="29" t="s">
        <v>181</v>
      </c>
      <c r="B1" s="29"/>
      <c r="C1" s="29"/>
      <c r="D1" s="29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</row>
    <row r="2" spans="1:20" ht="38.65" customHeight="1" x14ac:dyDescent="0.35">
      <c r="A2" s="29"/>
      <c r="B2" s="29"/>
      <c r="C2" s="29"/>
      <c r="D2" s="29"/>
      <c r="H2" s="69" t="s">
        <v>163</v>
      </c>
      <c r="I2" s="67"/>
      <c r="J2" s="67"/>
      <c r="K2" s="68"/>
      <c r="L2" s="69" t="s">
        <v>164</v>
      </c>
      <c r="M2" s="67"/>
      <c r="N2" s="67"/>
      <c r="O2" s="67"/>
      <c r="P2" s="67"/>
      <c r="Q2" s="67"/>
      <c r="R2" s="67"/>
      <c r="S2" s="68"/>
      <c r="T2" s="55" t="s">
        <v>179</v>
      </c>
    </row>
    <row r="3" spans="1:20" ht="51" customHeight="1" x14ac:dyDescent="0.35">
      <c r="A3" s="10"/>
      <c r="B3" s="9" t="s">
        <v>0</v>
      </c>
      <c r="C3" s="8" t="s">
        <v>177</v>
      </c>
      <c r="D3" s="8" t="s">
        <v>114</v>
      </c>
      <c r="E3" s="9" t="s">
        <v>115</v>
      </c>
      <c r="F3" s="67" t="s">
        <v>116</v>
      </c>
      <c r="G3" s="68"/>
      <c r="H3" s="9" t="s">
        <v>175</v>
      </c>
      <c r="I3" s="33" t="s">
        <v>176</v>
      </c>
      <c r="J3" s="33" t="s">
        <v>173</v>
      </c>
      <c r="K3" s="34" t="s">
        <v>174</v>
      </c>
      <c r="L3" s="50" t="s">
        <v>165</v>
      </c>
      <c r="M3" s="50" t="s">
        <v>166</v>
      </c>
      <c r="N3" s="50" t="s">
        <v>167</v>
      </c>
      <c r="O3" s="50" t="s">
        <v>168</v>
      </c>
      <c r="P3" s="50" t="s">
        <v>169</v>
      </c>
      <c r="Q3" s="50" t="s">
        <v>170</v>
      </c>
      <c r="R3" s="50" t="s">
        <v>171</v>
      </c>
      <c r="S3" s="51" t="s">
        <v>172</v>
      </c>
    </row>
    <row r="4" spans="1:20" x14ac:dyDescent="0.35">
      <c r="A4" s="7" t="s">
        <v>250</v>
      </c>
      <c r="B4" s="4" t="s">
        <v>178</v>
      </c>
      <c r="C4" s="3" t="s">
        <v>152</v>
      </c>
      <c r="D4" s="31">
        <v>1</v>
      </c>
      <c r="E4" s="14">
        <v>2</v>
      </c>
      <c r="F4" s="14" t="s">
        <v>117</v>
      </c>
      <c r="G4" s="15" t="s">
        <v>118</v>
      </c>
      <c r="H4" s="43">
        <f>IFERROR(VLOOKUP($A$4:$A$37,'[1]Table S13'!$A$6:$H$56,5,FALSE),"-")</f>
        <v>0</v>
      </c>
      <c r="I4" s="43">
        <f>IFERROR(VLOOKUP($A$4:$A$38,'[1]Table S13'!$A$6:$H$58,6,FALSE),"-")</f>
        <v>0</v>
      </c>
      <c r="J4" s="43">
        <f>IFERROR(VLOOKUP($A$4:$A$38,'[1]Table S13'!$A$6:$H$58,2,FALSE),"-")</f>
        <v>2</v>
      </c>
      <c r="K4" s="52">
        <f>IFERROR(VLOOKUP($A$4:$A$38,'[1]Table S13'!$A$6:$H$58,3,FALSE),"-")</f>
        <v>0</v>
      </c>
      <c r="L4" s="43">
        <f>IFERROR(VLOOKUP($A$4:$A$38,'[1]Table S13'!$A$6:$P$58,9,FALSE),"-")</f>
        <v>0</v>
      </c>
      <c r="M4" s="43">
        <f>IFERROR(VLOOKUP($A$4:$A$38,'[1]Table S13'!$A$6:$P$58,10,FALSE),"-")</f>
        <v>0</v>
      </c>
      <c r="N4" s="43">
        <f>IFERROR(VLOOKUP($A$4:$A$38,'[1]Table S13'!$A$6:$P$58,11,FALSE),"-")</f>
        <v>0</v>
      </c>
      <c r="O4" s="43">
        <f>IFERROR(VLOOKUP($A$4:$A$38,'[1]Table S13'!$A$6:$P$58,12,FALSE),"-")</f>
        <v>0</v>
      </c>
      <c r="P4" s="43">
        <f>IFERROR(VLOOKUP($A$4:$A$38,'[1]Table S13'!$A$6:$P$58,13,FALSE),"-")</f>
        <v>1</v>
      </c>
      <c r="Q4" s="43">
        <f>IFERROR(VLOOKUP($A$4:$A$38,'[1]Table S13'!$A$6:$P$58,14,FALSE),"-")</f>
        <v>0</v>
      </c>
      <c r="R4" s="43">
        <f>IFERROR(VLOOKUP($A$4:$A$38,'[1]Table S13'!$A$6:$P$58,15,FALSE),"-")</f>
        <v>0</v>
      </c>
      <c r="S4" s="52">
        <f>IFERROR(VLOOKUP($A$4:$A$38,'[1]Table S13'!$A$6:$P$58,16,FALSE),"-")</f>
        <v>0</v>
      </c>
    </row>
    <row r="5" spans="1:20" x14ac:dyDescent="0.35">
      <c r="A5" s="5" t="s">
        <v>251</v>
      </c>
      <c r="B5" s="4">
        <v>1</v>
      </c>
      <c r="C5" s="3" t="s">
        <v>152</v>
      </c>
      <c r="D5" s="31">
        <v>1</v>
      </c>
      <c r="E5" s="14">
        <v>2</v>
      </c>
      <c r="F5" s="14" t="s">
        <v>119</v>
      </c>
      <c r="G5" s="15" t="s">
        <v>120</v>
      </c>
      <c r="H5" s="43">
        <f>IFERROR(VLOOKUP($A$4:$A$37,'[1]Table S13'!$A$6:$H$56,5,FALSE),"-")</f>
        <v>0</v>
      </c>
      <c r="I5" s="43">
        <f>IFERROR(VLOOKUP($A$4:$A$38,'[1]Table S13'!$A$6:$H$58,6,FALSE),"-")</f>
        <v>0</v>
      </c>
      <c r="J5" s="43">
        <f>IFERROR(VLOOKUP($A$4:$A$38,'[1]Table S13'!$A$6:$H$58,2,FALSE),"-")</f>
        <v>2</v>
      </c>
      <c r="K5" s="52">
        <f>IFERROR(VLOOKUP($A$4:$A$38,'[1]Table S13'!$A$6:$H$58,3,FALSE),"-")</f>
        <v>0</v>
      </c>
      <c r="L5" s="43">
        <f>IFERROR(VLOOKUP($A$4:$A$38,'[1]Table S13'!$A$6:$P$58,9,FALSE),"-")</f>
        <v>0</v>
      </c>
      <c r="M5" s="43">
        <f>IFERROR(VLOOKUP($A$4:$A$38,'[1]Table S13'!$A$6:$P$58,10,FALSE),"-")</f>
        <v>0</v>
      </c>
      <c r="N5" s="43">
        <f>IFERROR(VLOOKUP($A$4:$A$38,'[1]Table S13'!$A$6:$P$58,11,FALSE),"-")</f>
        <v>0</v>
      </c>
      <c r="O5" s="43">
        <f>IFERROR(VLOOKUP($A$4:$A$38,'[1]Table S13'!$A$6:$P$58,12,FALSE),"-")</f>
        <v>0</v>
      </c>
      <c r="P5" s="43">
        <f>IFERROR(VLOOKUP($A$4:$A$38,'[1]Table S13'!$A$6:$P$58,13,FALSE),"-")</f>
        <v>1</v>
      </c>
      <c r="Q5" s="43">
        <f>IFERROR(VLOOKUP($A$4:$A$38,'[1]Table S13'!$A$6:$P$58,14,FALSE),"-")</f>
        <v>0</v>
      </c>
      <c r="R5" s="43">
        <f>IFERROR(VLOOKUP($A$4:$A$38,'[1]Table S13'!$A$6:$P$58,15,FALSE),"-")</f>
        <v>0</v>
      </c>
      <c r="S5" s="52">
        <f>IFERROR(VLOOKUP($A$4:$A$38,'[1]Table S13'!$A$6:$P$58,16,FALSE),"-")</f>
        <v>0</v>
      </c>
    </row>
    <row r="6" spans="1:20" x14ac:dyDescent="0.35">
      <c r="A6" s="5" t="s">
        <v>228</v>
      </c>
      <c r="B6" s="4">
        <v>1</v>
      </c>
      <c r="C6" s="3" t="s">
        <v>152</v>
      </c>
      <c r="D6" s="31">
        <v>1</v>
      </c>
      <c r="E6" s="14">
        <v>2</v>
      </c>
      <c r="F6" s="14" t="s">
        <v>121</v>
      </c>
      <c r="G6" s="15" t="s">
        <v>122</v>
      </c>
      <c r="H6" s="43">
        <f>IFERROR(VLOOKUP($A$4:$A$37,'[1]Table S13'!$A$6:$H$56,5,FALSE),"-")</f>
        <v>0</v>
      </c>
      <c r="I6" s="43">
        <f>IFERROR(VLOOKUP($A$4:$A$38,'[1]Table S13'!$A$6:$H$58,6,FALSE),"-")</f>
        <v>0</v>
      </c>
      <c r="J6" s="43">
        <f>IFERROR(VLOOKUP($A$4:$A$38,'[1]Table S13'!$A$6:$H$58,2,FALSE),"-")</f>
        <v>2</v>
      </c>
      <c r="K6" s="52">
        <f>IFERROR(VLOOKUP($A$4:$A$38,'[1]Table S13'!$A$6:$H$58,3,FALSE),"-")</f>
        <v>0</v>
      </c>
      <c r="L6" s="43">
        <f>IFERROR(VLOOKUP($A$4:$A$38,'[1]Table S13'!$A$6:$P$58,9,FALSE),"-")</f>
        <v>0</v>
      </c>
      <c r="M6" s="43">
        <f>IFERROR(VLOOKUP($A$4:$A$38,'[1]Table S13'!$A$6:$P$58,10,FALSE),"-")</f>
        <v>0</v>
      </c>
      <c r="N6" s="43">
        <f>IFERROR(VLOOKUP($A$4:$A$38,'[1]Table S13'!$A$6:$P$58,11,FALSE),"-")</f>
        <v>0</v>
      </c>
      <c r="O6" s="43">
        <f>IFERROR(VLOOKUP($A$4:$A$38,'[1]Table S13'!$A$6:$P$58,12,FALSE),"-")</f>
        <v>0</v>
      </c>
      <c r="P6" s="43">
        <f>IFERROR(VLOOKUP($A$4:$A$38,'[1]Table S13'!$A$6:$P$58,13,FALSE),"-")</f>
        <v>1</v>
      </c>
      <c r="Q6" s="43">
        <f>IFERROR(VLOOKUP($A$4:$A$38,'[1]Table S13'!$A$6:$P$58,14,FALSE),"-")</f>
        <v>0</v>
      </c>
      <c r="R6" s="43">
        <f>IFERROR(VLOOKUP($A$4:$A$38,'[1]Table S13'!$A$6:$P$58,15,FALSE),"-")</f>
        <v>0</v>
      </c>
      <c r="S6" s="52">
        <f>IFERROR(VLOOKUP($A$4:$A$38,'[1]Table S13'!$A$6:$P$58,16,FALSE),"-")</f>
        <v>0</v>
      </c>
    </row>
    <row r="7" spans="1:20" x14ac:dyDescent="0.35">
      <c r="A7" s="5" t="s">
        <v>229</v>
      </c>
      <c r="B7" s="4">
        <v>1</v>
      </c>
      <c r="C7" s="3" t="s">
        <v>152</v>
      </c>
      <c r="D7" s="31">
        <v>1</v>
      </c>
      <c r="E7" s="14">
        <v>2</v>
      </c>
      <c r="F7" s="14" t="s">
        <v>123</v>
      </c>
      <c r="G7" s="15" t="s">
        <v>124</v>
      </c>
      <c r="H7" s="43">
        <f>IFERROR(VLOOKUP($A$4:$A$37,'[1]Table S13'!$A$6:$H$56,5,FALSE),"-")</f>
        <v>0</v>
      </c>
      <c r="I7" s="43">
        <f>IFERROR(VLOOKUP($A$4:$A$38,'[1]Table S13'!$A$6:$H$58,6,FALSE),"-")</f>
        <v>0</v>
      </c>
      <c r="J7" s="43">
        <f>IFERROR(VLOOKUP($A$4:$A$38,'[1]Table S13'!$A$6:$H$58,2,FALSE),"-")</f>
        <v>2</v>
      </c>
      <c r="K7" s="52">
        <f>IFERROR(VLOOKUP($A$4:$A$38,'[1]Table S13'!$A$6:$H$58,3,FALSE),"-")</f>
        <v>0</v>
      </c>
      <c r="L7" s="43">
        <f>IFERROR(VLOOKUP($A$4:$A$38,'[1]Table S13'!$A$6:$P$58,9,FALSE),"-")</f>
        <v>0</v>
      </c>
      <c r="M7" s="43">
        <f>IFERROR(VLOOKUP($A$4:$A$38,'[1]Table S13'!$A$6:$P$58,10,FALSE),"-")</f>
        <v>0</v>
      </c>
      <c r="N7" s="43">
        <f>IFERROR(VLOOKUP($A$4:$A$38,'[1]Table S13'!$A$6:$P$58,11,FALSE),"-")</f>
        <v>0</v>
      </c>
      <c r="O7" s="43">
        <f>IFERROR(VLOOKUP($A$4:$A$38,'[1]Table S13'!$A$6:$P$58,12,FALSE),"-")</f>
        <v>0</v>
      </c>
      <c r="P7" s="43">
        <f>IFERROR(VLOOKUP($A$4:$A$38,'[1]Table S13'!$A$6:$P$58,13,FALSE),"-")</f>
        <v>1</v>
      </c>
      <c r="Q7" s="43">
        <f>IFERROR(VLOOKUP($A$4:$A$38,'[1]Table S13'!$A$6:$P$58,14,FALSE),"-")</f>
        <v>0</v>
      </c>
      <c r="R7" s="43">
        <f>IFERROR(VLOOKUP($A$4:$A$38,'[1]Table S13'!$A$6:$P$58,15,FALSE),"-")</f>
        <v>0</v>
      </c>
      <c r="S7" s="52">
        <f>IFERROR(VLOOKUP($A$4:$A$38,'[1]Table S13'!$A$6:$P$58,16,FALSE),"-")</f>
        <v>0</v>
      </c>
    </row>
    <row r="8" spans="1:20" x14ac:dyDescent="0.35">
      <c r="A8" s="5" t="s">
        <v>230</v>
      </c>
      <c r="B8" s="4">
        <v>1</v>
      </c>
      <c r="C8" s="49" t="s">
        <v>152</v>
      </c>
      <c r="D8" s="31">
        <v>1</v>
      </c>
      <c r="E8" s="14">
        <v>2</v>
      </c>
      <c r="F8" s="14" t="s">
        <v>125</v>
      </c>
      <c r="G8" s="15" t="s">
        <v>126</v>
      </c>
      <c r="H8" s="43">
        <f>IFERROR(VLOOKUP($A$4:$A$37,'[1]Table S13'!$A$6:$H$56,5,FALSE),"-")</f>
        <v>0</v>
      </c>
      <c r="I8" s="43">
        <f>IFERROR(VLOOKUP($A$4:$A$38,'[1]Table S13'!$A$6:$H$58,6,FALSE),"-")</f>
        <v>0</v>
      </c>
      <c r="J8" s="43">
        <f>IFERROR(VLOOKUP($A$4:$A$38,'[1]Table S13'!$A$6:$H$58,2,FALSE),"-")</f>
        <v>2</v>
      </c>
      <c r="K8" s="52">
        <f>IFERROR(VLOOKUP($A$4:$A$38,'[1]Table S13'!$A$6:$H$58,3,FALSE),"-")</f>
        <v>0</v>
      </c>
      <c r="L8" s="43">
        <f>IFERROR(VLOOKUP($A$4:$A$38,'[1]Table S13'!$A$6:$P$58,9,FALSE),"-")</f>
        <v>0</v>
      </c>
      <c r="M8" s="43">
        <f>IFERROR(VLOOKUP($A$4:$A$38,'[1]Table S13'!$A$6:$P$58,10,FALSE),"-")</f>
        <v>0</v>
      </c>
      <c r="N8" s="43">
        <f>IFERROR(VLOOKUP($A$4:$A$38,'[1]Table S13'!$A$6:$P$58,11,FALSE),"-")</f>
        <v>0</v>
      </c>
      <c r="O8" s="43">
        <f>IFERROR(VLOOKUP($A$4:$A$38,'[1]Table S13'!$A$6:$P$58,12,FALSE),"-")</f>
        <v>0</v>
      </c>
      <c r="P8" s="43">
        <f>IFERROR(VLOOKUP($A$4:$A$38,'[1]Table S13'!$A$6:$P$58,13,FALSE),"-")</f>
        <v>1</v>
      </c>
      <c r="Q8" s="43">
        <f>IFERROR(VLOOKUP($A$4:$A$38,'[1]Table S13'!$A$6:$P$58,14,FALSE),"-")</f>
        <v>0</v>
      </c>
      <c r="R8" s="43">
        <f>IFERROR(VLOOKUP($A$4:$A$38,'[1]Table S13'!$A$6:$P$58,15,FALSE),"-")</f>
        <v>0</v>
      </c>
      <c r="S8" s="52">
        <f>IFERROR(VLOOKUP($A$4:$A$38,'[1]Table S13'!$A$6:$P$58,16,FALSE),"-")</f>
        <v>0</v>
      </c>
    </row>
    <row r="9" spans="1:20" x14ac:dyDescent="0.35">
      <c r="A9" s="5" t="s">
        <v>252</v>
      </c>
      <c r="B9" s="4">
        <v>1</v>
      </c>
      <c r="C9" s="3" t="s">
        <v>152</v>
      </c>
      <c r="D9" s="31">
        <v>1</v>
      </c>
      <c r="E9" s="14">
        <v>2</v>
      </c>
      <c r="F9" s="14" t="s">
        <v>125</v>
      </c>
      <c r="G9" s="15" t="s">
        <v>126</v>
      </c>
      <c r="H9" s="43">
        <f>IFERROR(VLOOKUP($A$4:$A$37,'[1]Table S13'!$A$6:$H$56,5,FALSE),"-")</f>
        <v>0</v>
      </c>
      <c r="I9" s="43">
        <f>IFERROR(VLOOKUP($A$4:$A$38,'[1]Table S13'!$A$6:$H$58,6,FALSE),"-")</f>
        <v>0</v>
      </c>
      <c r="J9" s="43">
        <f>IFERROR(VLOOKUP($A$4:$A$38,'[1]Table S13'!$A$6:$H$58,2,FALSE),"-")</f>
        <v>2</v>
      </c>
      <c r="K9" s="52">
        <f>IFERROR(VLOOKUP($A$4:$A$38,'[1]Table S13'!$A$6:$H$58,3,FALSE),"-")</f>
        <v>0</v>
      </c>
      <c r="L9" s="43">
        <f>IFERROR(VLOOKUP($A$4:$A$38,'[1]Table S13'!$A$6:$P$58,9,FALSE),"-")</f>
        <v>0</v>
      </c>
      <c r="M9" s="43">
        <f>IFERROR(VLOOKUP($A$4:$A$38,'[1]Table S13'!$A$6:$P$58,10,FALSE),"-")</f>
        <v>0</v>
      </c>
      <c r="N9" s="43">
        <f>IFERROR(VLOOKUP($A$4:$A$38,'[1]Table S13'!$A$6:$P$58,11,FALSE),"-")</f>
        <v>0</v>
      </c>
      <c r="O9" s="43">
        <f>IFERROR(VLOOKUP($A$4:$A$38,'[1]Table S13'!$A$6:$P$58,12,FALSE),"-")</f>
        <v>0</v>
      </c>
      <c r="P9" s="43">
        <f>IFERROR(VLOOKUP($A$4:$A$38,'[1]Table S13'!$A$6:$P$58,13,FALSE),"-")</f>
        <v>1</v>
      </c>
      <c r="Q9" s="43">
        <f>IFERROR(VLOOKUP($A$4:$A$38,'[1]Table S13'!$A$6:$P$58,14,FALSE),"-")</f>
        <v>0</v>
      </c>
      <c r="R9" s="43">
        <f>IFERROR(VLOOKUP($A$4:$A$38,'[1]Table S13'!$A$6:$P$58,15,FALSE),"-")</f>
        <v>0</v>
      </c>
      <c r="S9" s="52">
        <f>IFERROR(VLOOKUP($A$4:$A$38,'[1]Table S13'!$A$6:$P$58,16,FALSE),"-")</f>
        <v>0</v>
      </c>
    </row>
    <row r="10" spans="1:20" x14ac:dyDescent="0.35">
      <c r="A10" s="5" t="s">
        <v>253</v>
      </c>
      <c r="B10" s="4">
        <v>1</v>
      </c>
      <c r="C10" s="3" t="s">
        <v>152</v>
      </c>
      <c r="D10" s="31">
        <v>1</v>
      </c>
      <c r="E10" s="14">
        <v>2</v>
      </c>
      <c r="F10" s="14" t="s">
        <v>127</v>
      </c>
      <c r="G10" s="15" t="s">
        <v>128</v>
      </c>
      <c r="H10" s="43">
        <f>IFERROR(VLOOKUP($A$4:$A$37,'[1]Table S13'!$A$6:$H$56,5,FALSE),"-")</f>
        <v>0</v>
      </c>
      <c r="I10" s="43">
        <f>IFERROR(VLOOKUP($A$4:$A$38,'[1]Table S13'!$A$6:$H$58,6,FALSE),"-")</f>
        <v>0</v>
      </c>
      <c r="J10" s="43">
        <f>IFERROR(VLOOKUP($A$4:$A$38,'[1]Table S13'!$A$6:$H$58,2,FALSE),"-")</f>
        <v>2</v>
      </c>
      <c r="K10" s="52">
        <f>IFERROR(VLOOKUP($A$4:$A$38,'[1]Table S13'!$A$6:$H$58,3,FALSE),"-")</f>
        <v>0</v>
      </c>
      <c r="L10" s="43">
        <f>IFERROR(VLOOKUP($A$4:$A$38,'[1]Table S13'!$A$6:$P$58,9,FALSE),"-")</f>
        <v>0</v>
      </c>
      <c r="M10" s="43">
        <f>IFERROR(VLOOKUP($A$4:$A$38,'[1]Table S13'!$A$6:$P$58,10,FALSE),"-")</f>
        <v>0</v>
      </c>
      <c r="N10" s="43">
        <f>IFERROR(VLOOKUP($A$4:$A$38,'[1]Table S13'!$A$6:$P$58,11,FALSE),"-")</f>
        <v>0</v>
      </c>
      <c r="O10" s="43">
        <f>IFERROR(VLOOKUP($A$4:$A$38,'[1]Table S13'!$A$6:$P$58,12,FALSE),"-")</f>
        <v>0</v>
      </c>
      <c r="P10" s="43">
        <f>IFERROR(VLOOKUP($A$4:$A$38,'[1]Table S13'!$A$6:$P$58,13,FALSE),"-")</f>
        <v>1</v>
      </c>
      <c r="Q10" s="43">
        <f>IFERROR(VLOOKUP($A$4:$A$38,'[1]Table S13'!$A$6:$P$58,14,FALSE),"-")</f>
        <v>0</v>
      </c>
      <c r="R10" s="43">
        <f>IFERROR(VLOOKUP($A$4:$A$38,'[1]Table S13'!$A$6:$P$58,15,FALSE),"-")</f>
        <v>0</v>
      </c>
      <c r="S10" s="52">
        <f>IFERROR(VLOOKUP($A$4:$A$38,'[1]Table S13'!$A$6:$P$58,16,FALSE),"-")</f>
        <v>0</v>
      </c>
    </row>
    <row r="11" spans="1:20" x14ac:dyDescent="0.35">
      <c r="A11" s="5" t="s">
        <v>254</v>
      </c>
      <c r="B11" s="4">
        <v>1</v>
      </c>
      <c r="C11" s="3" t="s">
        <v>152</v>
      </c>
      <c r="D11" s="31">
        <v>1</v>
      </c>
      <c r="E11" s="14">
        <v>2</v>
      </c>
      <c r="F11" s="14" t="s">
        <v>129</v>
      </c>
      <c r="G11" s="15" t="s">
        <v>130</v>
      </c>
      <c r="H11" s="43">
        <f>IFERROR(VLOOKUP($A$4:$A$37,'[1]Table S13'!$A$6:$H$56,5,FALSE),"-")</f>
        <v>0</v>
      </c>
      <c r="I11" s="43">
        <f>IFERROR(VLOOKUP($A$4:$A$38,'[1]Table S13'!$A$6:$H$58,6,FALSE),"-")</f>
        <v>0</v>
      </c>
      <c r="J11" s="43">
        <f>IFERROR(VLOOKUP($A$4:$A$38,'[1]Table S13'!$A$6:$H$58,2,FALSE),"-")</f>
        <v>2</v>
      </c>
      <c r="K11" s="52">
        <f>IFERROR(VLOOKUP($A$4:$A$38,'[1]Table S13'!$A$6:$H$58,3,FALSE),"-")</f>
        <v>0</v>
      </c>
      <c r="L11" s="43">
        <f>IFERROR(VLOOKUP($A$4:$A$38,'[1]Table S13'!$A$6:$P$58,9,FALSE),"-")</f>
        <v>0</v>
      </c>
      <c r="M11" s="43">
        <f>IFERROR(VLOOKUP($A$4:$A$38,'[1]Table S13'!$A$6:$P$58,10,FALSE),"-")</f>
        <v>0</v>
      </c>
      <c r="N11" s="43">
        <f>IFERROR(VLOOKUP($A$4:$A$38,'[1]Table S13'!$A$6:$P$58,11,FALSE),"-")</f>
        <v>0</v>
      </c>
      <c r="O11" s="43">
        <f>IFERROR(VLOOKUP($A$4:$A$38,'[1]Table S13'!$A$6:$P$58,12,FALSE),"-")</f>
        <v>0</v>
      </c>
      <c r="P11" s="43">
        <f>IFERROR(VLOOKUP($A$4:$A$38,'[1]Table S13'!$A$6:$P$58,13,FALSE),"-")</f>
        <v>1</v>
      </c>
      <c r="Q11" s="43">
        <f>IFERROR(VLOOKUP($A$4:$A$38,'[1]Table S13'!$A$6:$P$58,14,FALSE),"-")</f>
        <v>0</v>
      </c>
      <c r="R11" s="43">
        <f>IFERROR(VLOOKUP($A$4:$A$38,'[1]Table S13'!$A$6:$P$58,15,FALSE),"-")</f>
        <v>0</v>
      </c>
      <c r="S11" s="52">
        <f>IFERROR(VLOOKUP($A$4:$A$38,'[1]Table S13'!$A$6:$P$58,16,FALSE),"-")</f>
        <v>0</v>
      </c>
    </row>
    <row r="12" spans="1:20" x14ac:dyDescent="0.35">
      <c r="A12" s="5" t="s">
        <v>234</v>
      </c>
      <c r="B12" s="4">
        <v>1</v>
      </c>
      <c r="C12" s="3" t="s">
        <v>152</v>
      </c>
      <c r="D12" s="31">
        <v>1</v>
      </c>
      <c r="E12" s="14">
        <v>2</v>
      </c>
      <c r="F12" s="14" t="s">
        <v>129</v>
      </c>
      <c r="G12" s="15" t="s">
        <v>130</v>
      </c>
      <c r="H12" s="43">
        <f>IFERROR(VLOOKUP($A$4:$A$37,'[1]Table S13'!$A$6:$H$56,5,FALSE),"-")</f>
        <v>0</v>
      </c>
      <c r="I12" s="43">
        <f>IFERROR(VLOOKUP($A$4:$A$38,'[1]Table S13'!$A$6:$H$58,6,FALSE),"-")</f>
        <v>0</v>
      </c>
      <c r="J12" s="43">
        <f>IFERROR(VLOOKUP($A$4:$A$38,'[1]Table S13'!$A$6:$H$58,2,FALSE),"-")</f>
        <v>2</v>
      </c>
      <c r="K12" s="52">
        <f>IFERROR(VLOOKUP($A$4:$A$38,'[1]Table S13'!$A$6:$H$58,3,FALSE),"-")</f>
        <v>0</v>
      </c>
      <c r="L12" s="43">
        <f>IFERROR(VLOOKUP($A$4:$A$38,'[1]Table S13'!$A$6:$P$58,9,FALSE),"-")</f>
        <v>0</v>
      </c>
      <c r="M12" s="43">
        <f>IFERROR(VLOOKUP($A$4:$A$38,'[1]Table S13'!$A$6:$P$58,10,FALSE),"-")</f>
        <v>0</v>
      </c>
      <c r="N12" s="43">
        <f>IFERROR(VLOOKUP($A$4:$A$38,'[1]Table S13'!$A$6:$P$58,11,FALSE),"-")</f>
        <v>0</v>
      </c>
      <c r="O12" s="43">
        <f>IFERROR(VLOOKUP($A$4:$A$38,'[1]Table S13'!$A$6:$P$58,12,FALSE),"-")</f>
        <v>0</v>
      </c>
      <c r="P12" s="43">
        <f>IFERROR(VLOOKUP($A$4:$A$38,'[1]Table S13'!$A$6:$P$58,13,FALSE),"-")</f>
        <v>1</v>
      </c>
      <c r="Q12" s="43">
        <f>IFERROR(VLOOKUP($A$4:$A$38,'[1]Table S13'!$A$6:$P$58,14,FALSE),"-")</f>
        <v>0</v>
      </c>
      <c r="R12" s="43">
        <f>IFERROR(VLOOKUP($A$4:$A$38,'[1]Table S13'!$A$6:$P$58,15,FALSE),"-")</f>
        <v>0</v>
      </c>
      <c r="S12" s="52">
        <f>IFERROR(VLOOKUP($A$4:$A$38,'[1]Table S13'!$A$6:$P$58,16,FALSE),"-")</f>
        <v>0</v>
      </c>
    </row>
    <row r="13" spans="1:20" x14ac:dyDescent="0.35">
      <c r="A13" s="5" t="s">
        <v>255</v>
      </c>
      <c r="B13" s="4" t="s">
        <v>152</v>
      </c>
      <c r="C13" s="3" t="s">
        <v>152</v>
      </c>
      <c r="D13" s="31">
        <v>1</v>
      </c>
      <c r="E13" s="14">
        <v>2</v>
      </c>
      <c r="F13" s="14" t="s">
        <v>131</v>
      </c>
      <c r="G13" s="15" t="s">
        <v>132</v>
      </c>
      <c r="H13" s="43">
        <f>IFERROR(VLOOKUP($A$4:$A$37,'[1]Table S13'!$A$6:$H$56,5,FALSE),"-")</f>
        <v>0</v>
      </c>
      <c r="I13" s="43">
        <f>IFERROR(VLOOKUP($A$4:$A$38,'[1]Table S13'!$A$6:$H$58,6,FALSE),"-")</f>
        <v>0</v>
      </c>
      <c r="J13" s="43">
        <f>IFERROR(VLOOKUP($A$4:$A$38,'[1]Table S13'!$A$6:$H$58,2,FALSE),"-")</f>
        <v>2</v>
      </c>
      <c r="K13" s="52">
        <f>IFERROR(VLOOKUP($A$4:$A$38,'[1]Table S13'!$A$6:$H$58,3,FALSE),"-")</f>
        <v>0</v>
      </c>
      <c r="L13" s="43">
        <f>IFERROR(VLOOKUP($A$4:$A$38,'[1]Table S13'!$A$6:$P$58,9,FALSE),"-")</f>
        <v>0</v>
      </c>
      <c r="M13" s="43">
        <f>IFERROR(VLOOKUP($A$4:$A$38,'[1]Table S13'!$A$6:$P$58,10,FALSE),"-")</f>
        <v>0</v>
      </c>
      <c r="N13" s="43">
        <f>IFERROR(VLOOKUP($A$4:$A$38,'[1]Table S13'!$A$6:$P$58,11,FALSE),"-")</f>
        <v>0</v>
      </c>
      <c r="O13" s="43">
        <f>IFERROR(VLOOKUP($A$4:$A$38,'[1]Table S13'!$A$6:$P$58,12,FALSE),"-")</f>
        <v>0</v>
      </c>
      <c r="P13" s="43">
        <f>IFERROR(VLOOKUP($A$4:$A$38,'[1]Table S13'!$A$6:$P$58,13,FALSE),"-")</f>
        <v>1</v>
      </c>
      <c r="Q13" s="43">
        <f>IFERROR(VLOOKUP($A$4:$A$38,'[1]Table S13'!$A$6:$P$58,14,FALSE),"-")</f>
        <v>0</v>
      </c>
      <c r="R13" s="43">
        <f>IFERROR(VLOOKUP($A$4:$A$38,'[1]Table S13'!$A$6:$P$58,15,FALSE),"-")</f>
        <v>0</v>
      </c>
      <c r="S13" s="52">
        <f>IFERROR(VLOOKUP($A$4:$A$38,'[1]Table S13'!$A$6:$P$58,16,FALSE),"-")</f>
        <v>0</v>
      </c>
    </row>
    <row r="14" spans="1:20" x14ac:dyDescent="0.35">
      <c r="A14" s="5" t="s">
        <v>256</v>
      </c>
      <c r="B14" s="4" t="s">
        <v>152</v>
      </c>
      <c r="C14" s="3" t="s">
        <v>152</v>
      </c>
      <c r="D14" s="31">
        <v>1</v>
      </c>
      <c r="E14" s="14">
        <v>2</v>
      </c>
      <c r="F14" s="14" t="s">
        <v>129</v>
      </c>
      <c r="G14" s="15" t="s">
        <v>130</v>
      </c>
      <c r="H14" s="43">
        <f>IFERROR(VLOOKUP($A$4:$A$37,'[1]Table S13'!$A$6:$H$56,5,FALSE),"-")</f>
        <v>0</v>
      </c>
      <c r="I14" s="43">
        <f>IFERROR(VLOOKUP($A$4:$A$38,'[1]Table S13'!$A$6:$H$58,6,FALSE),"-")</f>
        <v>0</v>
      </c>
      <c r="J14" s="43">
        <f>IFERROR(VLOOKUP($A$4:$A$38,'[1]Table S13'!$A$6:$H$58,2,FALSE),"-")</f>
        <v>2</v>
      </c>
      <c r="K14" s="52">
        <f>IFERROR(VLOOKUP($A$4:$A$38,'[1]Table S13'!$A$6:$H$58,3,FALSE),"-")</f>
        <v>0</v>
      </c>
      <c r="L14" s="43">
        <f>IFERROR(VLOOKUP($A$4:$A$38,'[1]Table S13'!$A$6:$P$58,9,FALSE),"-")</f>
        <v>0</v>
      </c>
      <c r="M14" s="43">
        <f>IFERROR(VLOOKUP($A$4:$A$38,'[1]Table S13'!$A$6:$P$58,10,FALSE),"-")</f>
        <v>0</v>
      </c>
      <c r="N14" s="43">
        <f>IFERROR(VLOOKUP($A$4:$A$38,'[1]Table S13'!$A$6:$P$58,11,FALSE),"-")</f>
        <v>0</v>
      </c>
      <c r="O14" s="43">
        <f>IFERROR(VLOOKUP($A$4:$A$38,'[1]Table S13'!$A$6:$P$58,12,FALSE),"-")</f>
        <v>0</v>
      </c>
      <c r="P14" s="43">
        <f>IFERROR(VLOOKUP($A$4:$A$38,'[1]Table S13'!$A$6:$P$58,13,FALSE),"-")</f>
        <v>1</v>
      </c>
      <c r="Q14" s="43">
        <f>IFERROR(VLOOKUP($A$4:$A$38,'[1]Table S13'!$A$6:$P$58,14,FALSE),"-")</f>
        <v>0</v>
      </c>
      <c r="R14" s="43">
        <f>IFERROR(VLOOKUP($A$4:$A$38,'[1]Table S13'!$A$6:$P$58,15,FALSE),"-")</f>
        <v>0</v>
      </c>
      <c r="S14" s="52">
        <f>IFERROR(VLOOKUP($A$4:$A$38,'[1]Table S13'!$A$6:$P$58,16,FALSE),"-")</f>
        <v>0</v>
      </c>
    </row>
    <row r="15" spans="1:20" x14ac:dyDescent="0.35">
      <c r="A15" s="5" t="s">
        <v>237</v>
      </c>
      <c r="B15" s="4">
        <v>1</v>
      </c>
      <c r="C15" s="3" t="s">
        <v>152</v>
      </c>
      <c r="D15" s="31">
        <v>1</v>
      </c>
      <c r="E15" s="14">
        <v>2</v>
      </c>
      <c r="F15" s="14" t="s">
        <v>133</v>
      </c>
      <c r="G15" s="15" t="s">
        <v>134</v>
      </c>
      <c r="H15" s="43">
        <f>IFERROR(VLOOKUP($A$4:$A$37,'[1]Table S13'!$A$6:$H$56,5,FALSE),"-")</f>
        <v>0</v>
      </c>
      <c r="I15" s="43">
        <f>IFERROR(VLOOKUP($A$4:$A$38,'[1]Table S13'!$A$6:$H$58,6,FALSE),"-")</f>
        <v>0</v>
      </c>
      <c r="J15" s="43">
        <f>IFERROR(VLOOKUP($A$4:$A$38,'[1]Table S13'!$A$6:$H$58,2,FALSE),"-")</f>
        <v>2</v>
      </c>
      <c r="K15" s="52">
        <f>IFERROR(VLOOKUP($A$4:$A$38,'[1]Table S13'!$A$6:$H$58,3,FALSE),"-")</f>
        <v>0</v>
      </c>
      <c r="L15" s="43">
        <f>IFERROR(VLOOKUP($A$4:$A$38,'[1]Table S13'!$A$6:$P$58,9,FALSE),"-")</f>
        <v>0</v>
      </c>
      <c r="M15" s="43">
        <f>IFERROR(VLOOKUP($A$4:$A$38,'[1]Table S13'!$A$6:$P$58,10,FALSE),"-")</f>
        <v>0</v>
      </c>
      <c r="N15" s="43">
        <f>IFERROR(VLOOKUP($A$4:$A$38,'[1]Table S13'!$A$6:$P$58,11,FALSE),"-")</f>
        <v>0</v>
      </c>
      <c r="O15" s="43">
        <f>IFERROR(VLOOKUP($A$4:$A$38,'[1]Table S13'!$A$6:$P$58,12,FALSE),"-")</f>
        <v>0</v>
      </c>
      <c r="P15" s="43">
        <f>IFERROR(VLOOKUP($A$4:$A$38,'[1]Table S13'!$A$6:$P$58,13,FALSE),"-")</f>
        <v>1</v>
      </c>
      <c r="Q15" s="43">
        <f>IFERROR(VLOOKUP($A$4:$A$38,'[1]Table S13'!$A$6:$P$58,14,FALSE),"-")</f>
        <v>0</v>
      </c>
      <c r="R15" s="43">
        <f>IFERROR(VLOOKUP($A$4:$A$38,'[1]Table S13'!$A$6:$P$58,15,FALSE),"-")</f>
        <v>0</v>
      </c>
      <c r="S15" s="52">
        <f>IFERROR(VLOOKUP($A$4:$A$38,'[1]Table S13'!$A$6:$P$58,16,FALSE),"-")</f>
        <v>0</v>
      </c>
    </row>
    <row r="16" spans="1:20" x14ac:dyDescent="0.35">
      <c r="A16" s="5" t="s">
        <v>238</v>
      </c>
      <c r="B16" s="4">
        <v>1</v>
      </c>
      <c r="C16" s="3" t="s">
        <v>152</v>
      </c>
      <c r="D16" s="31">
        <v>1</v>
      </c>
      <c r="E16" s="14">
        <v>2</v>
      </c>
      <c r="F16" s="14" t="s">
        <v>135</v>
      </c>
      <c r="G16" s="15" t="s">
        <v>136</v>
      </c>
      <c r="H16" s="43">
        <f>IFERROR(VLOOKUP($A$4:$A$37,'[1]Table S13'!$A$6:$H$558,5,FALSE),"-")</f>
        <v>0</v>
      </c>
      <c r="I16" s="43">
        <f>IFERROR(VLOOKUP($A$4:$A$38,'[1]Table S13'!$A$6:$H$58,6,FALSE),"-")</f>
        <v>0</v>
      </c>
      <c r="J16" s="43">
        <f>IFERROR(VLOOKUP($A$4:$A$38,'[1]Table S13'!$A$6:$H$58,2,FALSE),"-")</f>
        <v>2</v>
      </c>
      <c r="K16" s="52">
        <f>IFERROR(VLOOKUP($A$4:$A$38,'[1]Table S13'!$A$6:$H$58,3,FALSE),"-")</f>
        <v>0</v>
      </c>
      <c r="L16" s="43">
        <f>IFERROR(VLOOKUP($A$4:$A$38,'[1]Table S13'!$A$6:$P$58,9,FALSE),"-")</f>
        <v>0</v>
      </c>
      <c r="M16" s="43">
        <f>IFERROR(VLOOKUP($A$4:$A$38,'[1]Table S13'!$A$6:$P$58,10,FALSE),"-")</f>
        <v>0</v>
      </c>
      <c r="N16" s="43">
        <f>IFERROR(VLOOKUP($A$4:$A$38,'[1]Table S13'!$A$6:$P$58,11,FALSE),"-")</f>
        <v>0</v>
      </c>
      <c r="O16" s="43">
        <f>IFERROR(VLOOKUP($A$4:$A$38,'[1]Table S13'!$A$6:$P$58,12,FALSE),"-")</f>
        <v>0</v>
      </c>
      <c r="P16" s="43">
        <f>IFERROR(VLOOKUP($A$4:$A$38,'[1]Table S13'!$A$6:$P$58,13,FALSE),"-")</f>
        <v>1</v>
      </c>
      <c r="Q16" s="43">
        <f>IFERROR(VLOOKUP($A$4:$A$38,'[1]Table S13'!$A$6:$P$58,14,FALSE),"-")</f>
        <v>0</v>
      </c>
      <c r="R16" s="43">
        <f>IFERROR(VLOOKUP($A$4:$A$38,'[1]Table S13'!$A$6:$P$58,15,FALSE),"-")</f>
        <v>0</v>
      </c>
      <c r="S16" s="52">
        <f>IFERROR(VLOOKUP($A$4:$A$38,'[1]Table S13'!$A$6:$P$58,16,FALSE),"-")</f>
        <v>0</v>
      </c>
    </row>
    <row r="17" spans="1:19" x14ac:dyDescent="0.35">
      <c r="A17" s="5" t="s">
        <v>257</v>
      </c>
      <c r="B17" s="4">
        <v>2</v>
      </c>
      <c r="C17" s="3" t="s">
        <v>152</v>
      </c>
      <c r="D17" s="31">
        <v>1</v>
      </c>
      <c r="E17" s="14" t="s">
        <v>152</v>
      </c>
      <c r="F17" s="14" t="s">
        <v>137</v>
      </c>
      <c r="G17" s="32"/>
      <c r="H17" s="43">
        <f>IFERROR(VLOOKUP($A$4:$A$37,'[1]Table S13'!$A$6:$H$558,5,FALSE),"-")</f>
        <v>0</v>
      </c>
      <c r="I17" s="43">
        <f>IFERROR(VLOOKUP($A$4:$A$38,'[1]Table S13'!$A$6:$H$58,6,FALSE),"-")</f>
        <v>1</v>
      </c>
      <c r="J17" s="43">
        <f>IFERROR(VLOOKUP($A$4:$A$38,'[1]Table S13'!$A$6:$H$58,2,FALSE),"-")</f>
        <v>2</v>
      </c>
      <c r="K17" s="52">
        <f>IFERROR(VLOOKUP($A$4:$A$38,'[1]Table S13'!$A$6:$H$58,3,FALSE),"-")</f>
        <v>0</v>
      </c>
      <c r="L17" s="43">
        <f>IFERROR(VLOOKUP($A$4:$A$38,'[1]Table S13'!$A$6:$P$58,9,FALSE),"-")</f>
        <v>1</v>
      </c>
      <c r="M17" s="43">
        <f>IFERROR(VLOOKUP($A$4:$A$38,'[1]Table S13'!$A$6:$P$58,10,FALSE),"-")</f>
        <v>0</v>
      </c>
      <c r="N17" s="43">
        <f>IFERROR(VLOOKUP($A$4:$A$38,'[1]Table S13'!$A$6:$P$58,11,FALSE),"-")</f>
        <v>1</v>
      </c>
      <c r="O17" s="43">
        <f>IFERROR(VLOOKUP($A$4:$A$38,'[1]Table S13'!$A$6:$P$58,12,FALSE),"-")</f>
        <v>0</v>
      </c>
      <c r="P17" s="43">
        <f>IFERROR(VLOOKUP($A$4:$A$38,'[1]Table S13'!$A$6:$P$58,13,FALSE),"-")</f>
        <v>1</v>
      </c>
      <c r="Q17" s="43">
        <f>IFERROR(VLOOKUP($A$4:$A$38,'[1]Table S13'!$A$6:$P$58,14,FALSE),"-")</f>
        <v>0</v>
      </c>
      <c r="R17" s="43">
        <f>IFERROR(VLOOKUP($A$4:$A$38,'[1]Table S13'!$A$6:$P$58,15,FALSE),"-")</f>
        <v>1</v>
      </c>
      <c r="S17" s="52">
        <f>IFERROR(VLOOKUP($A$4:$A$38,'[1]Table S13'!$A$6:$P$58,16,FALSE),"-")</f>
        <v>0</v>
      </c>
    </row>
    <row r="18" spans="1:19" x14ac:dyDescent="0.35">
      <c r="A18" s="5" t="s">
        <v>217</v>
      </c>
      <c r="B18" s="4">
        <v>2</v>
      </c>
      <c r="C18" s="3" t="s">
        <v>152</v>
      </c>
      <c r="D18" s="31">
        <v>1</v>
      </c>
      <c r="E18" s="14" t="s">
        <v>152</v>
      </c>
      <c r="F18" s="14" t="s">
        <v>137</v>
      </c>
      <c r="G18" s="32"/>
      <c r="H18" s="43">
        <f>IFERROR(VLOOKUP($A$4:$A$37,'[1]Table S13'!$A$6:$H$558,5,FALSE),"-")</f>
        <v>1</v>
      </c>
      <c r="I18" s="43">
        <f>IFERROR(VLOOKUP($A$4:$A$38,'[1]Table S13'!$A$6:$H$58,6,FALSE),"-")</f>
        <v>1</v>
      </c>
      <c r="J18" s="43">
        <f>IFERROR(VLOOKUP($A$4:$A$38,'[1]Table S13'!$A$6:$H$58,2,FALSE),"-")</f>
        <v>2</v>
      </c>
      <c r="K18" s="52">
        <f>IFERROR(VLOOKUP($A$4:$A$38,'[1]Table S13'!$A$6:$H$58,3,FALSE),"-")</f>
        <v>0</v>
      </c>
      <c r="L18" s="43">
        <f>IFERROR(VLOOKUP($A$4:$A$38,'[1]Table S13'!$A$6:$P$58,9,FALSE),"-")</f>
        <v>1</v>
      </c>
      <c r="M18" s="43">
        <f>IFERROR(VLOOKUP($A$4:$A$38,'[1]Table S13'!$A$6:$P$58,10,FALSE),"-")</f>
        <v>0</v>
      </c>
      <c r="N18" s="43">
        <f>IFERROR(VLOOKUP($A$4:$A$38,'[1]Table S13'!$A$6:$P$58,11,FALSE),"-")</f>
        <v>1</v>
      </c>
      <c r="O18" s="43">
        <f>IFERROR(VLOOKUP($A$4:$A$38,'[1]Table S13'!$A$6:$P$58,12,FALSE),"-")</f>
        <v>0</v>
      </c>
      <c r="P18" s="43">
        <f>IFERROR(VLOOKUP($A$4:$A$38,'[1]Table S13'!$A$6:$P$58,13,FALSE),"-")</f>
        <v>1</v>
      </c>
      <c r="Q18" s="43">
        <f>IFERROR(VLOOKUP($A$4:$A$38,'[1]Table S13'!$A$6:$P$58,14,FALSE),"-")</f>
        <v>0</v>
      </c>
      <c r="R18" s="43">
        <f>IFERROR(VLOOKUP($A$4:$A$38,'[1]Table S13'!$A$6:$P$58,15,FALSE),"-")</f>
        <v>1</v>
      </c>
      <c r="S18" s="52">
        <f>IFERROR(VLOOKUP($A$4:$A$38,'[1]Table S13'!$A$6:$P$58,16,FALSE),"-")</f>
        <v>0</v>
      </c>
    </row>
    <row r="19" spans="1:19" x14ac:dyDescent="0.35">
      <c r="A19" s="5" t="s">
        <v>218</v>
      </c>
      <c r="B19" s="4">
        <v>3</v>
      </c>
      <c r="C19" s="3" t="s">
        <v>152</v>
      </c>
      <c r="D19" s="31">
        <v>1</v>
      </c>
      <c r="E19" s="14" t="s">
        <v>152</v>
      </c>
      <c r="F19" s="14" t="s">
        <v>137</v>
      </c>
      <c r="G19" s="32"/>
      <c r="H19" s="43">
        <f>IFERROR(VLOOKUP($A$4:$A$37,'[1]Table S13'!$A$6:$H$558,5,FALSE),"-")</f>
        <v>1</v>
      </c>
      <c r="I19" s="43">
        <f>IFERROR(VLOOKUP($A$4:$A$38,'[1]Table S13'!$A$6:$H$58,6,FALSE),"-")</f>
        <v>1</v>
      </c>
      <c r="J19" s="43">
        <f>IFERROR(VLOOKUP($A$4:$A$38,'[1]Table S13'!$A$6:$H$58,2,FALSE),"-")</f>
        <v>2</v>
      </c>
      <c r="K19" s="52">
        <f>IFERROR(VLOOKUP($A$4:$A$38,'[1]Table S13'!$A$6:$H$58,3,FALSE),"-")</f>
        <v>0</v>
      </c>
      <c r="L19" s="43">
        <f>IFERROR(VLOOKUP($A$4:$A$38,'[1]Table S13'!$A$6:$P$58,9,FALSE),"-")</f>
        <v>1</v>
      </c>
      <c r="M19" s="43">
        <f>IFERROR(VLOOKUP($A$4:$A$38,'[1]Table S13'!$A$6:$P$58,10,FALSE),"-")</f>
        <v>0</v>
      </c>
      <c r="N19" s="43">
        <f>IFERROR(VLOOKUP($A$4:$A$38,'[1]Table S13'!$A$6:$P$58,11,FALSE),"-")</f>
        <v>1</v>
      </c>
      <c r="O19" s="43">
        <f>IFERROR(VLOOKUP($A$4:$A$38,'[1]Table S13'!$A$6:$P$58,12,FALSE),"-")</f>
        <v>0</v>
      </c>
      <c r="P19" s="43">
        <f>IFERROR(VLOOKUP($A$4:$A$38,'[1]Table S13'!$A$6:$P$58,13,FALSE),"-")</f>
        <v>1</v>
      </c>
      <c r="Q19" s="43">
        <f>IFERROR(VLOOKUP($A$4:$A$38,'[1]Table S13'!$A$6:$P$58,14,FALSE),"-")</f>
        <v>0</v>
      </c>
      <c r="R19" s="43">
        <f>IFERROR(VLOOKUP($A$4:$A$38,'[1]Table S13'!$A$6:$P$58,15,FALSE),"-")</f>
        <v>1</v>
      </c>
      <c r="S19" s="52">
        <f>IFERROR(VLOOKUP($A$4:$A$38,'[1]Table S13'!$A$6:$P$58,16,FALSE),"-")</f>
        <v>0</v>
      </c>
    </row>
    <row r="20" spans="1:19" x14ac:dyDescent="0.35">
      <c r="A20" s="5" t="s">
        <v>258</v>
      </c>
      <c r="B20" s="4">
        <v>3</v>
      </c>
      <c r="C20" s="3" t="s">
        <v>152</v>
      </c>
      <c r="D20" s="31">
        <v>1</v>
      </c>
      <c r="E20" s="14" t="s">
        <v>152</v>
      </c>
      <c r="F20" s="14" t="s">
        <v>137</v>
      </c>
      <c r="G20" s="32"/>
      <c r="H20" s="43">
        <f>IFERROR(VLOOKUP($A$4:$A$37,'[1]Table S13'!$A$6:$H$558,5,FALSE),"-")</f>
        <v>0</v>
      </c>
      <c r="I20" s="43">
        <f>IFERROR(VLOOKUP($A$4:$A$38,'[1]Table S13'!$A$6:$H$58,6,FALSE),"-")</f>
        <v>1</v>
      </c>
      <c r="J20" s="43">
        <f>IFERROR(VLOOKUP($A$4:$A$38,'[1]Table S13'!$A$6:$H$58,2,FALSE),"-")</f>
        <v>2</v>
      </c>
      <c r="K20" s="52">
        <f>IFERROR(VLOOKUP($A$4:$A$38,'[1]Table S13'!$A$6:$H$58,3,FALSE),"-")</f>
        <v>0</v>
      </c>
      <c r="L20" s="43">
        <f>IFERROR(VLOOKUP($A$4:$A$38,'[1]Table S13'!$A$6:$P$58,9,FALSE),"-")</f>
        <v>1</v>
      </c>
      <c r="M20" s="43">
        <f>IFERROR(VLOOKUP($A$4:$A$38,'[1]Table S13'!$A$6:$P$58,10,FALSE),"-")</f>
        <v>0</v>
      </c>
      <c r="N20" s="43">
        <f>IFERROR(VLOOKUP($A$4:$A$38,'[1]Table S13'!$A$6:$P$58,11,FALSE),"-")</f>
        <v>1</v>
      </c>
      <c r="O20" s="43">
        <f>IFERROR(VLOOKUP($A$4:$A$38,'[1]Table S13'!$A$6:$P$58,12,FALSE),"-")</f>
        <v>0</v>
      </c>
      <c r="P20" s="43">
        <f>IFERROR(VLOOKUP($A$4:$A$38,'[1]Table S13'!$A$6:$P$58,13,FALSE),"-")</f>
        <v>1</v>
      </c>
      <c r="Q20" s="43">
        <f>IFERROR(VLOOKUP($A$4:$A$38,'[1]Table S13'!$A$6:$P$58,14,FALSE),"-")</f>
        <v>0</v>
      </c>
      <c r="R20" s="43">
        <f>IFERROR(VLOOKUP($A$4:$A$38,'[1]Table S13'!$A$6:$P$58,15,FALSE),"-")</f>
        <v>1</v>
      </c>
      <c r="S20" s="52">
        <f>IFERROR(VLOOKUP($A$4:$A$38,'[1]Table S13'!$A$6:$P$58,16,FALSE),"-")</f>
        <v>0</v>
      </c>
    </row>
    <row r="21" spans="1:19" x14ac:dyDescent="0.35">
      <c r="A21" s="5" t="s">
        <v>259</v>
      </c>
      <c r="B21" s="4">
        <v>1</v>
      </c>
      <c r="C21" s="3" t="s">
        <v>152</v>
      </c>
      <c r="D21" s="31">
        <v>1</v>
      </c>
      <c r="E21" s="14">
        <v>1</v>
      </c>
      <c r="F21" s="14" t="s">
        <v>138</v>
      </c>
      <c r="G21" s="32"/>
      <c r="H21" s="43">
        <f>IFERROR(VLOOKUP($A$4:$A$37,'[1]Table S13'!$A$6:$H$558,5,FALSE),"-")</f>
        <v>2</v>
      </c>
      <c r="I21" s="43">
        <f>IFERROR(VLOOKUP($A$4:$A$38,'[1]Table S13'!$A$6:$H$58,6,FALSE),"-")</f>
        <v>1</v>
      </c>
      <c r="J21" s="43">
        <f>IFERROR(VLOOKUP($A$4:$A$38,'[1]Table S13'!$A$6:$H$58,2,FALSE),"-")</f>
        <v>2</v>
      </c>
      <c r="K21" s="52">
        <f>IFERROR(VLOOKUP($A$4:$A$38,'[1]Table S13'!$A$6:$H$58,3,FALSE),"-")</f>
        <v>0</v>
      </c>
      <c r="L21" s="43">
        <f>IFERROR(VLOOKUP($A$4:$A$38,'[1]Table S13'!$A$6:$P$58,9,FALSE),"-")</f>
        <v>1</v>
      </c>
      <c r="M21" s="43">
        <f>IFERROR(VLOOKUP($A$4:$A$38,'[1]Table S13'!$A$6:$P$58,10,FALSE),"-")</f>
        <v>0</v>
      </c>
      <c r="N21" s="43">
        <f>IFERROR(VLOOKUP($A$4:$A$38,'[1]Table S13'!$A$6:$P$58,11,FALSE),"-")</f>
        <v>1</v>
      </c>
      <c r="O21" s="43">
        <f>IFERROR(VLOOKUP($A$4:$A$38,'[1]Table S13'!$A$6:$P$58,12,FALSE),"-")</f>
        <v>0</v>
      </c>
      <c r="P21" s="43">
        <f>IFERROR(VLOOKUP($A$4:$A$38,'[1]Table S13'!$A$6:$P$58,13,FALSE),"-")</f>
        <v>1</v>
      </c>
      <c r="Q21" s="43">
        <f>IFERROR(VLOOKUP($A$4:$A$38,'[1]Table S13'!$A$6:$P$58,14,FALSE),"-")</f>
        <v>0</v>
      </c>
      <c r="R21" s="43">
        <f>IFERROR(VLOOKUP($A$4:$A$38,'[1]Table S13'!$A$6:$P$58,15,FALSE),"-")</f>
        <v>1</v>
      </c>
      <c r="S21" s="52">
        <f>IFERROR(VLOOKUP($A$4:$A$38,'[1]Table S13'!$A$6:$P$58,16,FALSE),"-")</f>
        <v>0</v>
      </c>
    </row>
    <row r="22" spans="1:19" x14ac:dyDescent="0.35">
      <c r="A22" s="5" t="s">
        <v>221</v>
      </c>
      <c r="B22" s="4">
        <v>1</v>
      </c>
      <c r="C22" s="3" t="s">
        <v>152</v>
      </c>
      <c r="D22" s="31">
        <v>1</v>
      </c>
      <c r="E22" s="14">
        <v>1</v>
      </c>
      <c r="F22" s="14" t="s">
        <v>139</v>
      </c>
      <c r="G22" s="32"/>
      <c r="H22" s="43">
        <f>IFERROR(VLOOKUP($A$4:$A$37,'[1]Table S13'!$A$6:$H$558,5,FALSE),"-")</f>
        <v>2</v>
      </c>
      <c r="I22" s="43">
        <f>IFERROR(VLOOKUP($A$4:$A$38,'[1]Table S13'!$A$6:$H$58,6,FALSE),"-")</f>
        <v>1</v>
      </c>
      <c r="J22" s="43">
        <f>IFERROR(VLOOKUP($A$4:$A$38,'[1]Table S13'!$A$6:$H$58,2,FALSE),"-")</f>
        <v>2</v>
      </c>
      <c r="K22" s="52">
        <f>IFERROR(VLOOKUP($A$4:$A$38,'[1]Table S13'!$A$6:$H$58,3,FALSE),"-")</f>
        <v>0</v>
      </c>
      <c r="L22" s="43">
        <f>IFERROR(VLOOKUP($A$4:$A$38,'[1]Table S13'!$A$6:$P$58,9,FALSE),"-")</f>
        <v>1</v>
      </c>
      <c r="M22" s="43">
        <f>IFERROR(VLOOKUP($A$4:$A$38,'[1]Table S13'!$A$6:$P$58,10,FALSE),"-")</f>
        <v>0</v>
      </c>
      <c r="N22" s="43">
        <f>IFERROR(VLOOKUP($A$4:$A$38,'[1]Table S13'!$A$6:$P$58,11,FALSE),"-")</f>
        <v>1</v>
      </c>
      <c r="O22" s="43">
        <f>IFERROR(VLOOKUP($A$4:$A$38,'[1]Table S13'!$A$6:$P$58,12,FALSE),"-")</f>
        <v>0</v>
      </c>
      <c r="P22" s="43">
        <f>IFERROR(VLOOKUP($A$4:$A$38,'[1]Table S13'!$A$6:$P$58,13,FALSE),"-")</f>
        <v>1</v>
      </c>
      <c r="Q22" s="43">
        <f>IFERROR(VLOOKUP($A$4:$A$38,'[1]Table S13'!$A$6:$P$58,14,FALSE),"-")</f>
        <v>0</v>
      </c>
      <c r="R22" s="43">
        <f>IFERROR(VLOOKUP($A$4:$A$38,'[1]Table S13'!$A$6:$P$58,15,FALSE),"-")</f>
        <v>1</v>
      </c>
      <c r="S22" s="52">
        <f>IFERROR(VLOOKUP($A$4:$A$38,'[1]Table S13'!$A$6:$P$58,16,FALSE),"-")</f>
        <v>0</v>
      </c>
    </row>
    <row r="23" spans="1:19" x14ac:dyDescent="0.35">
      <c r="A23" s="5" t="s">
        <v>260</v>
      </c>
      <c r="B23" s="4">
        <v>1</v>
      </c>
      <c r="C23" s="3" t="s">
        <v>152</v>
      </c>
      <c r="D23" s="31">
        <v>1</v>
      </c>
      <c r="E23" s="14">
        <v>1</v>
      </c>
      <c r="F23" s="14" t="s">
        <v>140</v>
      </c>
      <c r="G23" s="32"/>
      <c r="H23" s="43">
        <f>IFERROR(VLOOKUP($A$4:$A$37,'[1]Table S13'!$A$6:$H$558,5,FALSE),"-")</f>
        <v>8</v>
      </c>
      <c r="I23" s="43">
        <f>IFERROR(VLOOKUP($A$4:$A$38,'[1]Table S13'!$A$6:$H$58,6,FALSE),"-")</f>
        <v>4</v>
      </c>
      <c r="J23" s="43">
        <f>IFERROR(VLOOKUP($A$4:$A$38,'[1]Table S13'!$A$6:$H$58,2,FALSE),"-")</f>
        <v>8</v>
      </c>
      <c r="K23" s="52">
        <f>IFERROR(VLOOKUP($A$4:$A$38,'[1]Table S13'!$A$6:$H$58,3,FALSE),"-")</f>
        <v>0</v>
      </c>
      <c r="L23" s="43">
        <f>IFERROR(VLOOKUP($A$4:$A$38,'[1]Table S13'!$A$6:$P$58,9,FALSE),"-")</f>
        <v>1</v>
      </c>
      <c r="M23" s="43">
        <f>IFERROR(VLOOKUP($A$4:$A$38,'[1]Table S13'!$A$6:$P$58,10,FALSE),"-")</f>
        <v>0</v>
      </c>
      <c r="N23" s="43">
        <f>IFERROR(VLOOKUP($A$4:$A$38,'[1]Table S13'!$A$6:$P$58,11,FALSE),"-")</f>
        <v>1</v>
      </c>
      <c r="O23" s="43">
        <f>IFERROR(VLOOKUP($A$4:$A$38,'[1]Table S13'!$A$6:$P$58,12,FALSE),"-")</f>
        <v>0</v>
      </c>
      <c r="P23" s="43">
        <f>IFERROR(VLOOKUP($A$4:$A$38,'[1]Table S13'!$A$6:$P$58,13,FALSE),"-")</f>
        <v>1</v>
      </c>
      <c r="Q23" s="43">
        <f>IFERROR(VLOOKUP($A$4:$A$38,'[1]Table S13'!$A$6:$P$58,14,FALSE),"-")</f>
        <v>0</v>
      </c>
      <c r="R23" s="43">
        <f>IFERROR(VLOOKUP($A$4:$A$38,'[1]Table S13'!$A$6:$P$58,15,FALSE),"-")</f>
        <v>1</v>
      </c>
      <c r="S23" s="52">
        <f>IFERROR(VLOOKUP($A$4:$A$38,'[1]Table S13'!$A$6:$P$58,16,FALSE),"-")</f>
        <v>0</v>
      </c>
    </row>
    <row r="24" spans="1:19" x14ac:dyDescent="0.35">
      <c r="A24" s="5" t="s">
        <v>261</v>
      </c>
      <c r="B24" s="4" t="s">
        <v>152</v>
      </c>
      <c r="C24" s="3" t="s">
        <v>152</v>
      </c>
      <c r="D24" s="31">
        <v>1</v>
      </c>
      <c r="E24" s="14">
        <v>1</v>
      </c>
      <c r="F24" s="14" t="s">
        <v>141</v>
      </c>
      <c r="G24" s="32"/>
      <c r="H24" s="43">
        <f>IFERROR(VLOOKUP($A$4:$A$37,'[1]Table S13'!$A$6:$H$558,5,FALSE),"-")</f>
        <v>1</v>
      </c>
      <c r="I24" s="43">
        <f>IFERROR(VLOOKUP($A$4:$A$38,'[1]Table S13'!$A$6:$H$58,6,FALSE),"-")</f>
        <v>2</v>
      </c>
      <c r="J24" s="43">
        <f>IFERROR(VLOOKUP($A$4:$A$38,'[1]Table S13'!$A$6:$H$58,2,FALSE),"-")</f>
        <v>2</v>
      </c>
      <c r="K24" s="52">
        <f>IFERROR(VLOOKUP($A$4:$A$38,'[1]Table S13'!$A$6:$H$58,3,FALSE),"-")</f>
        <v>0</v>
      </c>
      <c r="L24" s="43">
        <f>IFERROR(VLOOKUP($A$4:$A$38,'[1]Table S13'!$A$6:$P$58,9,FALSE),"-")</f>
        <v>1</v>
      </c>
      <c r="M24" s="43">
        <f>IFERROR(VLOOKUP($A$4:$A$38,'[1]Table S13'!$A$6:$P$58,10,FALSE),"-")</f>
        <v>0</v>
      </c>
      <c r="N24" s="43">
        <f>IFERROR(VLOOKUP($A$4:$A$38,'[1]Table S13'!$A$6:$P$58,11,FALSE),"-")</f>
        <v>1</v>
      </c>
      <c r="O24" s="43">
        <f>IFERROR(VLOOKUP($A$4:$A$38,'[1]Table S13'!$A$6:$P$58,12,FALSE),"-")</f>
        <v>0</v>
      </c>
      <c r="P24" s="43">
        <f>IFERROR(VLOOKUP($A$4:$A$38,'[1]Table S13'!$A$6:$P$58,13,FALSE),"-")</f>
        <v>1</v>
      </c>
      <c r="Q24" s="43">
        <f>IFERROR(VLOOKUP($A$4:$A$38,'[1]Table S13'!$A$6:$P$58,14,FALSE),"-")</f>
        <v>0</v>
      </c>
      <c r="R24" s="43">
        <f>IFERROR(VLOOKUP($A$4:$A$38,'[1]Table S13'!$A$6:$P$58,15,FALSE),"-")</f>
        <v>0</v>
      </c>
      <c r="S24" s="52">
        <f>IFERROR(VLOOKUP($A$4:$A$38,'[1]Table S13'!$A$6:$P$58,16,FALSE),"-")</f>
        <v>0</v>
      </c>
    </row>
    <row r="25" spans="1:19" x14ac:dyDescent="0.35">
      <c r="A25" s="5" t="s">
        <v>262</v>
      </c>
      <c r="B25" s="4" t="s">
        <v>152</v>
      </c>
      <c r="C25" s="3">
        <v>1</v>
      </c>
      <c r="D25" s="31">
        <v>1</v>
      </c>
      <c r="E25" s="14">
        <v>1</v>
      </c>
      <c r="F25" s="14" t="s">
        <v>142</v>
      </c>
      <c r="G25" s="32"/>
      <c r="H25" s="43">
        <f>IFERROR(VLOOKUP($A$4:$A$37,'[1]Table S13'!$A$6:$H$558,5,FALSE),"-")</f>
        <v>1</v>
      </c>
      <c r="I25" s="43">
        <f>IFERROR(VLOOKUP($A$4:$A$38,'[1]Table S13'!$A$6:$H$58,6,FALSE),"-")</f>
        <v>2</v>
      </c>
      <c r="J25" s="43">
        <f>IFERROR(VLOOKUP($A$4:$A$38,'[1]Table S13'!$A$6:$H$58,2,FALSE),"-")</f>
        <v>2</v>
      </c>
      <c r="K25" s="52">
        <f>IFERROR(VLOOKUP($A$4:$A$38,'[1]Table S13'!$A$6:$H$58,3,FALSE),"-")</f>
        <v>0</v>
      </c>
      <c r="L25" s="43">
        <f>IFERROR(VLOOKUP($A$4:$A$38,'[1]Table S13'!$A$6:$P$58,9,FALSE),"-")</f>
        <v>1</v>
      </c>
      <c r="M25" s="43">
        <f>IFERROR(VLOOKUP($A$4:$A$38,'[1]Table S13'!$A$6:$P$58,10,FALSE),"-")</f>
        <v>0</v>
      </c>
      <c r="N25" s="43">
        <f>IFERROR(VLOOKUP($A$4:$A$38,'[1]Table S13'!$A$6:$P$58,11,FALSE),"-")</f>
        <v>1</v>
      </c>
      <c r="O25" s="43">
        <f>IFERROR(VLOOKUP($A$4:$A$38,'[1]Table S13'!$A$6:$P$58,12,FALSE),"-")</f>
        <v>0</v>
      </c>
      <c r="P25" s="43">
        <f>IFERROR(VLOOKUP($A$4:$A$38,'[1]Table S13'!$A$6:$P$58,13,FALSE),"-")</f>
        <v>1</v>
      </c>
      <c r="Q25" s="43">
        <f>IFERROR(VLOOKUP($A$4:$A$38,'[1]Table S13'!$A$6:$P$58,14,FALSE),"-")</f>
        <v>0</v>
      </c>
      <c r="R25" s="43">
        <f>IFERROR(VLOOKUP($A$4:$A$38,'[1]Table S13'!$A$6:$P$58,15,FALSE),"-")</f>
        <v>0</v>
      </c>
      <c r="S25" s="52">
        <f>IFERROR(VLOOKUP($A$4:$A$38,'[1]Table S13'!$A$6:$P$58,16,FALSE),"-")</f>
        <v>0</v>
      </c>
    </row>
    <row r="26" spans="1:19" x14ac:dyDescent="0.35">
      <c r="A26" s="5" t="s">
        <v>225</v>
      </c>
      <c r="B26" s="4" t="s">
        <v>152</v>
      </c>
      <c r="C26" s="3" t="s">
        <v>152</v>
      </c>
      <c r="D26" s="31">
        <v>1</v>
      </c>
      <c r="E26" s="14">
        <v>1</v>
      </c>
      <c r="F26" s="14" t="s">
        <v>143</v>
      </c>
      <c r="G26" s="32"/>
      <c r="H26" s="43">
        <f>IFERROR(VLOOKUP($A$4:$A$37,'[1]Table S13'!$A$6:$H$558,5,FALSE),"-")</f>
        <v>3</v>
      </c>
      <c r="I26" s="43">
        <f>IFERROR(VLOOKUP($A$4:$A$38,'[1]Table S13'!$A$6:$H$58,6,FALSE),"-")</f>
        <v>6</v>
      </c>
      <c r="J26" s="43">
        <f>IFERROR(VLOOKUP($A$4:$A$38,'[1]Table S13'!$A$6:$H$58,2,FALSE),"-")</f>
        <v>6</v>
      </c>
      <c r="K26" s="52">
        <f>IFERROR(VLOOKUP($A$4:$A$38,'[1]Table S13'!$A$6:$H$58,3,FALSE),"-")</f>
        <v>0</v>
      </c>
      <c r="L26" s="43">
        <f>IFERROR(VLOOKUP($A$4:$A$38,'[1]Table S13'!$A$6:$P$58,9,FALSE),"-")</f>
        <v>1</v>
      </c>
      <c r="M26" s="43">
        <f>IFERROR(VLOOKUP($A$4:$A$38,'[1]Table S13'!$A$6:$P$58,10,FALSE),"-")</f>
        <v>0</v>
      </c>
      <c r="N26" s="43">
        <f>IFERROR(VLOOKUP($A$4:$A$38,'[1]Table S13'!$A$6:$P$58,11,FALSE),"-")</f>
        <v>1</v>
      </c>
      <c r="O26" s="43">
        <f>IFERROR(VLOOKUP($A$4:$A$38,'[1]Table S13'!$A$6:$P$58,12,FALSE),"-")</f>
        <v>0</v>
      </c>
      <c r="P26" s="43">
        <f>IFERROR(VLOOKUP($A$4:$A$38,'[1]Table S13'!$A$6:$P$58,13,FALSE),"-")</f>
        <v>1</v>
      </c>
      <c r="Q26" s="43">
        <f>IFERROR(VLOOKUP($A$4:$A$38,'[1]Table S13'!$A$6:$P$58,14,FALSE),"-")</f>
        <v>0</v>
      </c>
      <c r="R26" s="43">
        <f>IFERROR(VLOOKUP($A$4:$A$38,'[1]Table S13'!$A$6:$P$58,15,FALSE),"-")</f>
        <v>0</v>
      </c>
      <c r="S26" s="52">
        <f>IFERROR(VLOOKUP($A$4:$A$38,'[1]Table S13'!$A$6:$P$58,16,FALSE),"-")</f>
        <v>0</v>
      </c>
    </row>
    <row r="27" spans="1:19" x14ac:dyDescent="0.35">
      <c r="A27" s="5" t="s">
        <v>239</v>
      </c>
      <c r="B27" s="6">
        <v>2</v>
      </c>
      <c r="C27" s="3" t="s">
        <v>152</v>
      </c>
      <c r="D27" s="31">
        <v>1</v>
      </c>
      <c r="E27" s="14">
        <v>1</v>
      </c>
      <c r="F27" s="14" t="s">
        <v>144</v>
      </c>
      <c r="G27" s="32"/>
      <c r="H27" s="43">
        <f>IFERROR(VLOOKUP($A$4:$A$37,'[1]Table S13'!$A$6:$H$558,5,FALSE),"-")</f>
        <v>11</v>
      </c>
      <c r="I27" s="43">
        <f>IFERROR(VLOOKUP($A$4:$A$38,'[1]Table S13'!$A$6:$H$58,6,FALSE),"-")</f>
        <v>13</v>
      </c>
      <c r="J27" s="43">
        <f>IFERROR(VLOOKUP($A$4:$A$38,'[1]Table S13'!$A$6:$H$58,2,FALSE),"-")</f>
        <v>24</v>
      </c>
      <c r="K27" s="52">
        <f>IFERROR(VLOOKUP($A$4:$A$38,'[1]Table S13'!$A$6:$H$58,3,FALSE),"-")</f>
        <v>0</v>
      </c>
      <c r="L27" s="43">
        <f>IFERROR(VLOOKUP($A$4:$A$38,'[1]Table S13'!$A$6:$P$58,9,FALSE),"-")</f>
        <v>1</v>
      </c>
      <c r="M27" s="43">
        <f>IFERROR(VLOOKUP($A$4:$A$38,'[1]Table S13'!$A$6:$P$58,10,FALSE),"-")</f>
        <v>0</v>
      </c>
      <c r="N27" s="43">
        <f>IFERROR(VLOOKUP($A$4:$A$38,'[1]Table S13'!$A$6:$P$58,11,FALSE),"-")</f>
        <v>1</v>
      </c>
      <c r="O27" s="43">
        <f>IFERROR(VLOOKUP($A$4:$A$38,'[1]Table S13'!$A$6:$P$58,12,FALSE),"-")</f>
        <v>0</v>
      </c>
      <c r="P27" s="43">
        <f>IFERROR(VLOOKUP($A$4:$A$38,'[1]Table S13'!$A$6:$P$58,13,FALSE),"-")</f>
        <v>1</v>
      </c>
      <c r="Q27" s="43">
        <f>IFERROR(VLOOKUP($A$4:$A$38,'[1]Table S13'!$A$6:$P$58,14,FALSE),"-")</f>
        <v>0</v>
      </c>
      <c r="R27" s="43">
        <f>IFERROR(VLOOKUP($A$4:$A$38,'[1]Table S13'!$A$6:$P$58,15,FALSE),"-")</f>
        <v>0</v>
      </c>
      <c r="S27" s="52">
        <f>IFERROR(VLOOKUP($A$4:$A$38,'[1]Table S13'!$A$6:$P$58,16,FALSE),"-")</f>
        <v>0</v>
      </c>
    </row>
    <row r="28" spans="1:19" x14ac:dyDescent="0.35">
      <c r="A28" s="5" t="s">
        <v>240</v>
      </c>
      <c r="B28" s="4">
        <v>1</v>
      </c>
      <c r="C28" s="3" t="s">
        <v>152</v>
      </c>
      <c r="D28" s="31">
        <v>1</v>
      </c>
      <c r="E28" s="14">
        <v>1</v>
      </c>
      <c r="F28" s="14" t="s">
        <v>145</v>
      </c>
      <c r="G28" s="15"/>
      <c r="H28" s="43">
        <f>IFERROR(VLOOKUP($A$4:$A$37,'[1]Table S13'!$A$6:$H$558,5,FALSE),"-")</f>
        <v>1</v>
      </c>
      <c r="I28" s="43">
        <f>IFERROR(VLOOKUP($A$4:$A$38,'[1]Table S13'!$A$6:$H$58,6,FALSE),"-")</f>
        <v>1</v>
      </c>
      <c r="J28" s="43">
        <f>IFERROR(VLOOKUP($A$4:$A$38,'[1]Table S13'!$A$6:$H$58,2,FALSE),"-")</f>
        <v>2</v>
      </c>
      <c r="K28" s="52">
        <f>IFERROR(VLOOKUP($A$4:$A$38,'[1]Table S13'!$A$6:$H$58,3,FALSE),"-")</f>
        <v>0</v>
      </c>
      <c r="L28" s="43">
        <f>IFERROR(VLOOKUP($A$4:$A$38,'[1]Table S13'!$A$6:$P$58,9,FALSE),"-")</f>
        <v>1</v>
      </c>
      <c r="M28" s="43">
        <f>IFERROR(VLOOKUP($A$4:$A$38,'[1]Table S13'!$A$6:$P$58,10,FALSE),"-")</f>
        <v>0</v>
      </c>
      <c r="N28" s="43">
        <f>IFERROR(VLOOKUP($A$4:$A$38,'[1]Table S13'!$A$6:$P$58,11,FALSE),"-")</f>
        <v>1</v>
      </c>
      <c r="O28" s="43">
        <f>IFERROR(VLOOKUP($A$4:$A$38,'[1]Table S13'!$A$6:$P$58,12,FALSE),"-")</f>
        <v>0</v>
      </c>
      <c r="P28" s="43">
        <f>IFERROR(VLOOKUP($A$4:$A$38,'[1]Table S13'!$A$6:$P$58,13,FALSE),"-")</f>
        <v>1</v>
      </c>
      <c r="Q28" s="43">
        <f>IFERROR(VLOOKUP($A$4:$A$38,'[1]Table S13'!$A$6:$P$58,14,FALSE),"-")</f>
        <v>0</v>
      </c>
      <c r="R28" s="43">
        <f>IFERROR(VLOOKUP($A$4:$A$38,'[1]Table S13'!$A$6:$P$58,15,FALSE),"-")</f>
        <v>0</v>
      </c>
      <c r="S28" s="52">
        <f>IFERROR(VLOOKUP($A$4:$A$38,'[1]Table S13'!$A$6:$P$58,16,FALSE),"-")</f>
        <v>0</v>
      </c>
    </row>
    <row r="29" spans="1:19" x14ac:dyDescent="0.35">
      <c r="A29" s="5" t="s">
        <v>241</v>
      </c>
      <c r="B29" s="4">
        <v>2</v>
      </c>
      <c r="C29" s="3" t="s">
        <v>152</v>
      </c>
      <c r="D29" s="31">
        <v>1</v>
      </c>
      <c r="E29" s="14">
        <v>1</v>
      </c>
      <c r="F29" s="14" t="s">
        <v>146</v>
      </c>
      <c r="G29" s="15"/>
      <c r="H29" s="43">
        <f>IFERROR(VLOOKUP($A$4:$A$37,'[1]Table S13'!$A$6:$H$558,5,FALSE),"-")</f>
        <v>1</v>
      </c>
      <c r="I29" s="43">
        <f>IFERROR(VLOOKUP($A$4:$A$38,'[1]Table S13'!$A$6:$H$58,6,FALSE),"-")</f>
        <v>1</v>
      </c>
      <c r="J29" s="43">
        <f>IFERROR(VLOOKUP($A$4:$A$38,'[1]Table S13'!$A$6:$H$58,2,FALSE),"-")</f>
        <v>2</v>
      </c>
      <c r="K29" s="52">
        <f>IFERROR(VLOOKUP($A$4:$A$38,'[1]Table S13'!$A$6:$H$58,3,FALSE),"-")</f>
        <v>0</v>
      </c>
      <c r="L29" s="43">
        <f>IFERROR(VLOOKUP($A$4:$A$38,'[1]Table S13'!$A$6:$P$58,9,FALSE),"-")</f>
        <v>1</v>
      </c>
      <c r="M29" s="43">
        <f>IFERROR(VLOOKUP($A$4:$A$38,'[1]Table S13'!$A$6:$P$58,10,FALSE),"-")</f>
        <v>0</v>
      </c>
      <c r="N29" s="43">
        <f>IFERROR(VLOOKUP($A$4:$A$38,'[1]Table S13'!$A$6:$P$58,11,FALSE),"-")</f>
        <v>1</v>
      </c>
      <c r="O29" s="43">
        <f>IFERROR(VLOOKUP($A$4:$A$38,'[1]Table S13'!$A$6:$P$58,12,FALSE),"-")</f>
        <v>0</v>
      </c>
      <c r="P29" s="43">
        <f>IFERROR(VLOOKUP($A$4:$A$38,'[1]Table S13'!$A$6:$P$58,13,FALSE),"-")</f>
        <v>1</v>
      </c>
      <c r="Q29" s="43">
        <f>IFERROR(VLOOKUP($A$4:$A$38,'[1]Table S13'!$A$6:$P$58,14,FALSE),"-")</f>
        <v>0</v>
      </c>
      <c r="R29" s="43">
        <f>IFERROR(VLOOKUP($A$4:$A$38,'[1]Table S13'!$A$6:$P$58,15,FALSE),"-")</f>
        <v>0</v>
      </c>
      <c r="S29" s="52">
        <f>IFERROR(VLOOKUP($A$4:$A$38,'[1]Table S13'!$A$6:$P$58,16,FALSE),"-")</f>
        <v>0</v>
      </c>
    </row>
    <row r="30" spans="1:19" x14ac:dyDescent="0.35">
      <c r="A30" s="5" t="s">
        <v>242</v>
      </c>
      <c r="B30" s="4">
        <v>1</v>
      </c>
      <c r="C30" s="3" t="s">
        <v>152</v>
      </c>
      <c r="D30" s="31">
        <v>1</v>
      </c>
      <c r="E30" s="14">
        <v>1</v>
      </c>
      <c r="F30" s="14" t="s">
        <v>147</v>
      </c>
      <c r="G30" s="15"/>
      <c r="H30" s="43">
        <f>IFERROR(VLOOKUP($A$4:$A$37,'[1]Table S13'!$A$6:$H$558,5,FALSE),"-")</f>
        <v>1</v>
      </c>
      <c r="I30" s="43">
        <f>IFERROR(VLOOKUP($A$4:$A$38,'[1]Table S13'!$A$6:$H$58,6,FALSE),"-")</f>
        <v>1</v>
      </c>
      <c r="J30" s="43">
        <f>IFERROR(VLOOKUP($A$4:$A$38,'[1]Table S13'!$A$6:$H$58,2,FALSE),"-")</f>
        <v>2</v>
      </c>
      <c r="K30" s="52">
        <f>IFERROR(VLOOKUP($A$4:$A$38,'[1]Table S13'!$A$6:$H$58,3,FALSE),"-")</f>
        <v>0</v>
      </c>
      <c r="L30" s="43">
        <f>IFERROR(VLOOKUP($A$4:$A$38,'[1]Table S13'!$A$6:$P$58,9,FALSE),"-")</f>
        <v>1</v>
      </c>
      <c r="M30" s="43">
        <f>IFERROR(VLOOKUP($A$4:$A$38,'[1]Table S13'!$A$6:$P$58,10,FALSE),"-")</f>
        <v>0</v>
      </c>
      <c r="N30" s="43">
        <f>IFERROR(VLOOKUP($A$4:$A$38,'[1]Table S13'!$A$6:$P$58,11,FALSE),"-")</f>
        <v>1</v>
      </c>
      <c r="O30" s="43">
        <f>IFERROR(VLOOKUP($A$4:$A$38,'[1]Table S13'!$A$6:$P$58,12,FALSE),"-")</f>
        <v>0</v>
      </c>
      <c r="P30" s="43">
        <f>IFERROR(VLOOKUP($A$4:$A$38,'[1]Table S13'!$A$6:$P$58,13,FALSE),"-")</f>
        <v>1</v>
      </c>
      <c r="Q30" s="43">
        <f>IFERROR(VLOOKUP($A$4:$A$38,'[1]Table S13'!$A$6:$P$58,14,FALSE),"-")</f>
        <v>0</v>
      </c>
      <c r="R30" s="43">
        <f>IFERROR(VLOOKUP($A$4:$A$38,'[1]Table S13'!$A$6:$P$58,15,FALSE),"-")</f>
        <v>0</v>
      </c>
      <c r="S30" s="52">
        <f>IFERROR(VLOOKUP($A$4:$A$38,'[1]Table S13'!$A$6:$P$58,16,FALSE),"-")</f>
        <v>0</v>
      </c>
    </row>
    <row r="31" spans="1:19" x14ac:dyDescent="0.35">
      <c r="A31" s="5" t="s">
        <v>243</v>
      </c>
      <c r="B31" s="4">
        <v>1</v>
      </c>
      <c r="C31" s="3">
        <v>1</v>
      </c>
      <c r="D31" s="31">
        <v>1</v>
      </c>
      <c r="E31" s="14">
        <v>1</v>
      </c>
      <c r="F31" s="14" t="s">
        <v>148</v>
      </c>
      <c r="G31" s="15"/>
      <c r="H31" s="43">
        <f>IFERROR(VLOOKUP($A$4:$A$37,'[1]Table S13'!$A$6:$H$558,5,FALSE),"-")</f>
        <v>1</v>
      </c>
      <c r="I31" s="43">
        <f>IFERROR(VLOOKUP($A$4:$A$38,'[1]Table S13'!$A$6:$H$58,6,FALSE),"-")</f>
        <v>1</v>
      </c>
      <c r="J31" s="43">
        <f>IFERROR(VLOOKUP($A$4:$A$38,'[1]Table S13'!$A$6:$H$58,2,FALSE),"-")</f>
        <v>2</v>
      </c>
      <c r="K31" s="52">
        <f>IFERROR(VLOOKUP($A$4:$A$38,'[1]Table S13'!$A$6:$H$58,3,FALSE),"-")</f>
        <v>0</v>
      </c>
      <c r="L31" s="43">
        <f>IFERROR(VLOOKUP($A$4:$A$38,'[1]Table S13'!$A$6:$P$58,9,FALSE),"-")</f>
        <v>1</v>
      </c>
      <c r="M31" s="43">
        <f>IFERROR(VLOOKUP($A$4:$A$38,'[1]Table S13'!$A$6:$P$58,10,FALSE),"-")</f>
        <v>0</v>
      </c>
      <c r="N31" s="43">
        <f>IFERROR(VLOOKUP($A$4:$A$38,'[1]Table S13'!$A$6:$P$58,11,FALSE),"-")</f>
        <v>1</v>
      </c>
      <c r="O31" s="43">
        <f>IFERROR(VLOOKUP($A$4:$A$38,'[1]Table S13'!$A$6:$P$58,12,FALSE),"-")</f>
        <v>0</v>
      </c>
      <c r="P31" s="43">
        <f>IFERROR(VLOOKUP($A$4:$A$38,'[1]Table S13'!$A$6:$P$58,13,FALSE),"-")</f>
        <v>1</v>
      </c>
      <c r="Q31" s="43">
        <f>IFERROR(VLOOKUP($A$4:$A$38,'[1]Table S13'!$A$6:$P$58,14,FALSE),"-")</f>
        <v>0</v>
      </c>
      <c r="R31" s="43">
        <f>IFERROR(VLOOKUP($A$4:$A$38,'[1]Table S13'!$A$6:$P$58,15,FALSE),"-")</f>
        <v>0</v>
      </c>
      <c r="S31" s="52">
        <f>IFERROR(VLOOKUP($A$4:$A$38,'[1]Table S13'!$A$6:$P$58,16,FALSE),"-")</f>
        <v>0</v>
      </c>
    </row>
    <row r="32" spans="1:19" x14ac:dyDescent="0.35">
      <c r="A32" s="5" t="s">
        <v>263</v>
      </c>
      <c r="B32" s="4" t="s">
        <v>152</v>
      </c>
      <c r="C32" s="3">
        <v>1</v>
      </c>
      <c r="D32" s="31">
        <v>1</v>
      </c>
      <c r="E32" s="14">
        <v>1</v>
      </c>
      <c r="F32" s="14" t="s">
        <v>149</v>
      </c>
      <c r="G32" s="15"/>
      <c r="H32" s="43">
        <f>IFERROR(VLOOKUP($A$4:$A$37,'[1]Table S13'!$A$6:$H$558,5,FALSE),"-")</f>
        <v>1</v>
      </c>
      <c r="I32" s="43">
        <f>IFERROR(VLOOKUP($A$4:$A$38,'[1]Table S13'!$A$6:$H$58,6,FALSE),"-")</f>
        <v>1</v>
      </c>
      <c r="J32" s="43">
        <f>IFERROR(VLOOKUP($A$4:$A$38,'[1]Table S13'!$A$6:$H$58,2,FALSE),"-")</f>
        <v>2</v>
      </c>
      <c r="K32" s="52">
        <f>IFERROR(VLOOKUP($A$4:$A$38,'[1]Table S13'!$A$6:$H$58,3,FALSE),"-")</f>
        <v>0</v>
      </c>
      <c r="L32" s="43">
        <f>IFERROR(VLOOKUP($A$4:$A$38,'[1]Table S13'!$A$6:$P$58,9,FALSE),"-")</f>
        <v>1</v>
      </c>
      <c r="M32" s="43">
        <f>IFERROR(VLOOKUP($A$4:$A$38,'[1]Table S13'!$A$6:$P$58,10,FALSE),"-")</f>
        <v>0</v>
      </c>
      <c r="N32" s="43">
        <f>IFERROR(VLOOKUP($A$4:$A$38,'[1]Table S13'!$A$6:$P$58,11,FALSE),"-")</f>
        <v>1</v>
      </c>
      <c r="O32" s="43">
        <f>IFERROR(VLOOKUP($A$4:$A$38,'[1]Table S13'!$A$6:$P$58,12,FALSE),"-")</f>
        <v>0</v>
      </c>
      <c r="P32" s="43">
        <f>IFERROR(VLOOKUP($A$4:$A$38,'[1]Table S13'!$A$6:$P$58,13,FALSE),"-")</f>
        <v>1</v>
      </c>
      <c r="Q32" s="43">
        <f>IFERROR(VLOOKUP($A$4:$A$38,'[1]Table S13'!$A$6:$P$58,14,FALSE),"-")</f>
        <v>0</v>
      </c>
      <c r="R32" s="43">
        <f>IFERROR(VLOOKUP($A$4:$A$38,'[1]Table S13'!$A$6:$P$58,15,FALSE),"-")</f>
        <v>0</v>
      </c>
      <c r="S32" s="52">
        <f>IFERROR(VLOOKUP($A$4:$A$38,'[1]Table S13'!$A$6:$P$58,16,FALSE),"-")</f>
        <v>0</v>
      </c>
    </row>
    <row r="33" spans="1:19" x14ac:dyDescent="0.35">
      <c r="A33" s="5" t="s">
        <v>245</v>
      </c>
      <c r="B33" s="4">
        <v>1</v>
      </c>
      <c r="C33" s="3">
        <v>1</v>
      </c>
      <c r="D33" s="31">
        <v>1</v>
      </c>
      <c r="E33" s="14">
        <v>1</v>
      </c>
      <c r="F33" s="14" t="s">
        <v>150</v>
      </c>
      <c r="G33" s="15"/>
      <c r="H33" s="43">
        <f>IFERROR(VLOOKUP($A$4:$A$37,'[1]Table S13'!$A$6:$H$558,5,FALSE),"-")</f>
        <v>1</v>
      </c>
      <c r="I33" s="43">
        <f>IFERROR(VLOOKUP($A$4:$A$38,'[1]Table S13'!$A$6:$H$58,6,FALSE),"-")</f>
        <v>1</v>
      </c>
      <c r="J33" s="43">
        <f>IFERROR(VLOOKUP($A$4:$A$38,'[1]Table S13'!$A$6:$H$58,2,FALSE),"-")</f>
        <v>2</v>
      </c>
      <c r="K33" s="52">
        <f>IFERROR(VLOOKUP($A$4:$A$38,'[1]Table S13'!$A$6:$H$58,3,FALSE),"-")</f>
        <v>0</v>
      </c>
      <c r="L33" s="43">
        <f>IFERROR(VLOOKUP($A$4:$A$38,'[1]Table S13'!$A$6:$P$58,9,FALSE),"-")</f>
        <v>1</v>
      </c>
      <c r="M33" s="43">
        <f>IFERROR(VLOOKUP($A$4:$A$38,'[1]Table S13'!$A$6:$P$58,10,FALSE),"-")</f>
        <v>0</v>
      </c>
      <c r="N33" s="43">
        <f>IFERROR(VLOOKUP($A$4:$A$38,'[1]Table S13'!$A$6:$P$58,11,FALSE),"-")</f>
        <v>1</v>
      </c>
      <c r="O33" s="43">
        <f>IFERROR(VLOOKUP($A$4:$A$38,'[1]Table S13'!$A$6:$P$58,12,FALSE),"-")</f>
        <v>0</v>
      </c>
      <c r="P33" s="43">
        <f>IFERROR(VLOOKUP($A$4:$A$38,'[1]Table S13'!$A$6:$P$58,13,FALSE),"-")</f>
        <v>1</v>
      </c>
      <c r="Q33" s="43">
        <f>IFERROR(VLOOKUP($A$4:$A$38,'[1]Table S13'!$A$6:$P$58,14,FALSE),"-")</f>
        <v>0</v>
      </c>
      <c r="R33" s="43">
        <f>IFERROR(VLOOKUP($A$4:$A$38,'[1]Table S13'!$A$6:$P$58,15,FALSE),"-")</f>
        <v>0</v>
      </c>
      <c r="S33" s="52">
        <f>IFERROR(VLOOKUP($A$4:$A$38,'[1]Table S13'!$A$6:$P$58,16,FALSE),"-")</f>
        <v>0</v>
      </c>
    </row>
    <row r="34" spans="1:19" x14ac:dyDescent="0.35">
      <c r="A34" s="5" t="s">
        <v>246</v>
      </c>
      <c r="B34" s="4">
        <v>1</v>
      </c>
      <c r="C34" s="3">
        <v>1</v>
      </c>
      <c r="D34" s="31">
        <v>1</v>
      </c>
      <c r="E34" s="14">
        <v>1</v>
      </c>
      <c r="F34" s="14" t="s">
        <v>151</v>
      </c>
      <c r="G34" s="15"/>
      <c r="H34" s="43">
        <f>IFERROR(VLOOKUP($A$4:$A$37,'[1]Table S13'!$A$6:$H$558,5,FALSE),"-")</f>
        <v>1</v>
      </c>
      <c r="I34" s="43">
        <f>IFERROR(VLOOKUP($A$4:$A$38,'[1]Table S13'!$A$6:$H$58,6,FALSE),"-")</f>
        <v>1</v>
      </c>
      <c r="J34" s="43">
        <f>IFERROR(VLOOKUP($A$4:$A$38,'[1]Table S13'!$A$6:$H$58,2,FALSE),"-")</f>
        <v>2</v>
      </c>
      <c r="K34" s="52">
        <f>IFERROR(VLOOKUP($A$4:$A$38,'[1]Table S13'!$A$6:$H$58,3,FALSE),"-")</f>
        <v>0</v>
      </c>
      <c r="L34" s="43">
        <f>IFERROR(VLOOKUP($A$4:$A$38,'[1]Table S13'!$A$6:$P$58,9,FALSE),"-")</f>
        <v>1</v>
      </c>
      <c r="M34" s="43">
        <f>IFERROR(VLOOKUP($A$4:$A$38,'[1]Table S13'!$A$6:$P$58,10,FALSE),"-")</f>
        <v>0</v>
      </c>
      <c r="N34" s="43">
        <f>IFERROR(VLOOKUP($A$4:$A$38,'[1]Table S13'!$A$6:$P$58,11,FALSE),"-")</f>
        <v>1</v>
      </c>
      <c r="O34" s="43">
        <f>IFERROR(VLOOKUP($A$4:$A$38,'[1]Table S13'!$A$6:$P$58,12,FALSE),"-")</f>
        <v>0</v>
      </c>
      <c r="P34" s="43">
        <f>IFERROR(VLOOKUP($A$4:$A$38,'[1]Table S13'!$A$6:$P$58,13,FALSE),"-")</f>
        <v>1</v>
      </c>
      <c r="Q34" s="43">
        <f>IFERROR(VLOOKUP($A$4:$A$38,'[1]Table S13'!$A$6:$P$58,14,FALSE),"-")</f>
        <v>0</v>
      </c>
      <c r="R34" s="43">
        <f>IFERROR(VLOOKUP($A$4:$A$38,'[1]Table S13'!$A$6:$P$58,15,FALSE),"-")</f>
        <v>0</v>
      </c>
      <c r="S34" s="52">
        <f>IFERROR(VLOOKUP($A$4:$A$38,'[1]Table S13'!$A$6:$P$58,16,FALSE),"-")</f>
        <v>0</v>
      </c>
    </row>
    <row r="35" spans="1:19" x14ac:dyDescent="0.35">
      <c r="A35" s="5" t="s">
        <v>264</v>
      </c>
      <c r="B35" s="4">
        <v>1</v>
      </c>
      <c r="C35" s="3" t="s">
        <v>152</v>
      </c>
      <c r="D35" s="31">
        <v>1</v>
      </c>
      <c r="E35" s="14">
        <v>1</v>
      </c>
      <c r="F35" s="14" t="s">
        <v>152</v>
      </c>
      <c r="G35" s="15"/>
      <c r="H35" s="43">
        <f>IFERROR(VLOOKUP($A$4:$A$37,'[1]Table S13'!$A$6:$H$558,5,FALSE),"-")</f>
        <v>1</v>
      </c>
      <c r="I35" s="43">
        <f>IFERROR(VLOOKUP($A$4:$A$38,'[1]Table S13'!$A$6:$H$58,6,FALSE),"-")</f>
        <v>1</v>
      </c>
      <c r="J35" s="43">
        <f>IFERROR(VLOOKUP($A$4:$A$38,'[1]Table S13'!$A$6:$H$58,2,FALSE),"-")</f>
        <v>2</v>
      </c>
      <c r="K35" s="52">
        <f>IFERROR(VLOOKUP($A$4:$A$38,'[1]Table S13'!$A$6:$H$58,3,FALSE),"-")</f>
        <v>0</v>
      </c>
      <c r="L35" s="43">
        <f>IFERROR(VLOOKUP($A$4:$A$38,'[1]Table S13'!$A$6:$P$58,9,FALSE),"-")</f>
        <v>1</v>
      </c>
      <c r="M35" s="43">
        <f>IFERROR(VLOOKUP($A$4:$A$38,'[1]Table S13'!$A$6:$P$58,10,FALSE),"-")</f>
        <v>0</v>
      </c>
      <c r="N35" s="43">
        <f>IFERROR(VLOOKUP($A$4:$A$38,'[1]Table S13'!$A$6:$P$58,11,FALSE),"-")</f>
        <v>1</v>
      </c>
      <c r="O35" s="43">
        <f>IFERROR(VLOOKUP($A$4:$A$38,'[1]Table S13'!$A$6:$P$58,12,FALSE),"-")</f>
        <v>0</v>
      </c>
      <c r="P35" s="43">
        <f>IFERROR(VLOOKUP($A$4:$A$38,'[1]Table S13'!$A$6:$P$58,13,FALSE),"-")</f>
        <v>1</v>
      </c>
      <c r="Q35" s="43">
        <f>IFERROR(VLOOKUP($A$4:$A$38,'[1]Table S13'!$A$6:$P$58,14,FALSE),"-")</f>
        <v>0</v>
      </c>
      <c r="R35" s="43">
        <f>IFERROR(VLOOKUP($A$4:$A$38,'[1]Table S13'!$A$6:$P$58,15,FALSE),"-")</f>
        <v>0</v>
      </c>
      <c r="S35" s="52">
        <f>IFERROR(VLOOKUP($A$4:$A$38,'[1]Table S13'!$A$6:$P$58,16,FALSE),"-")</f>
        <v>0</v>
      </c>
    </row>
    <row r="36" spans="1:19" x14ac:dyDescent="0.35">
      <c r="A36" s="5" t="s">
        <v>265</v>
      </c>
      <c r="B36" s="4">
        <v>1</v>
      </c>
      <c r="C36" s="3" t="s">
        <v>152</v>
      </c>
      <c r="D36" s="31">
        <v>1</v>
      </c>
      <c r="E36" s="14">
        <v>1</v>
      </c>
      <c r="F36" s="14" t="s">
        <v>153</v>
      </c>
      <c r="G36" s="15"/>
      <c r="H36" s="43">
        <f>IFERROR(VLOOKUP($A$4:$A$37,'[1]Table S13'!$A$6:$H$558,5,FALSE),"-")</f>
        <v>1</v>
      </c>
      <c r="I36" s="43">
        <f>IFERROR(VLOOKUP($A$4:$A$38,'[1]Table S13'!$A$6:$H$58,6,FALSE),"-")</f>
        <v>1</v>
      </c>
      <c r="J36" s="43">
        <f>IFERROR(VLOOKUP($A$4:$A$38,'[1]Table S13'!$A$6:$H$58,2,FALSE),"-")</f>
        <v>2</v>
      </c>
      <c r="K36" s="52">
        <f>IFERROR(VLOOKUP($A$4:$A$38,'[1]Table S13'!$A$6:$H$58,3,FALSE),"-")</f>
        <v>0</v>
      </c>
      <c r="L36" s="43">
        <f>IFERROR(VLOOKUP($A$4:$A$38,'[1]Table S13'!$A$6:$P$58,9,FALSE),"-")</f>
        <v>1</v>
      </c>
      <c r="M36" s="43">
        <f>IFERROR(VLOOKUP($A$4:$A$38,'[1]Table S13'!$A$6:$P$58,10,FALSE),"-")</f>
        <v>0</v>
      </c>
      <c r="N36" s="43">
        <f>IFERROR(VLOOKUP($A$4:$A$38,'[1]Table S13'!$A$6:$P$58,11,FALSE),"-")</f>
        <v>1</v>
      </c>
      <c r="O36" s="43">
        <f>IFERROR(VLOOKUP($A$4:$A$38,'[1]Table S13'!$A$6:$P$58,12,FALSE),"-")</f>
        <v>0</v>
      </c>
      <c r="P36" s="43">
        <f>IFERROR(VLOOKUP($A$4:$A$38,'[1]Table S13'!$A$6:$P$58,13,FALSE),"-")</f>
        <v>1</v>
      </c>
      <c r="Q36" s="43">
        <f>IFERROR(VLOOKUP($A$4:$A$38,'[1]Table S13'!$A$6:$P$58,14,FALSE),"-")</f>
        <v>0</v>
      </c>
      <c r="R36" s="43">
        <f>IFERROR(VLOOKUP($A$4:$A$38,'[1]Table S13'!$A$6:$P$58,15,FALSE),"-")</f>
        <v>0</v>
      </c>
      <c r="S36" s="52">
        <f>IFERROR(VLOOKUP($A$4:$A$38,'[1]Table S13'!$A$6:$P$58,16,FALSE),"-")</f>
        <v>0</v>
      </c>
    </row>
    <row r="37" spans="1:19" x14ac:dyDescent="0.35">
      <c r="A37" s="2" t="s">
        <v>249</v>
      </c>
      <c r="B37" s="56">
        <v>1</v>
      </c>
      <c r="C37" s="1" t="s">
        <v>152</v>
      </c>
      <c r="D37" s="57">
        <v>1</v>
      </c>
      <c r="E37" s="58">
        <v>1</v>
      </c>
      <c r="F37" s="59" t="s">
        <v>154</v>
      </c>
      <c r="G37" s="60"/>
      <c r="H37" s="53">
        <f>IFERROR(VLOOKUP($A$4:$A$37,'[1]Table S13'!$A$6:$H$558,5,FALSE),"-")</f>
        <v>7</v>
      </c>
      <c r="I37" s="53">
        <f>IFERROR(VLOOKUP($A$4:$A$38,'[1]Table S13'!$A$6:$H$58,6,FALSE),"-")</f>
        <v>5</v>
      </c>
      <c r="J37" s="53">
        <f>IFERROR(VLOOKUP($A$4:$A$38,'[1]Table S13'!$A$6:$H$58,2,FALSE),"-")</f>
        <v>10</v>
      </c>
      <c r="K37" s="54">
        <f>IFERROR(VLOOKUP($A$4:$A$38,'[1]Table S13'!$A$6:$H$58,3,FALSE),"-")</f>
        <v>0</v>
      </c>
      <c r="L37" s="53">
        <f>IFERROR(VLOOKUP($A$4:$A$38,'[1]Table S13'!$A$6:$P$58,9,FALSE),"-")</f>
        <v>1</v>
      </c>
      <c r="M37" s="53">
        <f>IFERROR(VLOOKUP($A$4:$A$38,'[1]Table S13'!$A$6:$P$58,10,FALSE),"-")</f>
        <v>0</v>
      </c>
      <c r="N37" s="53">
        <f>IFERROR(VLOOKUP($A$4:$A$38,'[1]Table S13'!$A$6:$P$58,11,FALSE),"-")</f>
        <v>1</v>
      </c>
      <c r="O37" s="53">
        <f>IFERROR(VLOOKUP($A$4:$A$38,'[1]Table S13'!$A$6:$P$58,12,FALSE),"-")</f>
        <v>0</v>
      </c>
      <c r="P37" s="53">
        <f>IFERROR(VLOOKUP($A$4:$A$38,'[1]Table S13'!$A$6:$P$58,13,FALSE),"-")</f>
        <v>1</v>
      </c>
      <c r="Q37" s="53">
        <f>IFERROR(VLOOKUP($A$4:$A$38,'[1]Table S13'!$A$6:$P$58,14,FALSE),"-")</f>
        <v>0</v>
      </c>
      <c r="R37" s="53">
        <f>IFERROR(VLOOKUP($A$4:$A$38,'[1]Table S13'!$A$6:$P$58,15,FALSE),"-")</f>
        <v>0</v>
      </c>
      <c r="S37" s="54">
        <f>IFERROR(VLOOKUP($A$4:$A$38,'[1]Table S13'!$A$6:$P$58,16,FALSE),"-")</f>
        <v>0</v>
      </c>
    </row>
  </sheetData>
  <mergeCells count="3">
    <mergeCell ref="F3:G3"/>
    <mergeCell ref="H2:K2"/>
    <mergeCell ref="L2:S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1</vt:lpstr>
      <vt:lpstr>Table 2</vt:lpstr>
      <vt:lpstr>Table 3</vt:lpstr>
      <vt:lpstr>Table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chiara</dc:creator>
  <cp:lastModifiedBy>Silvia</cp:lastModifiedBy>
  <dcterms:created xsi:type="dcterms:W3CDTF">2021-12-14T08:57:19Z</dcterms:created>
  <dcterms:modified xsi:type="dcterms:W3CDTF">2025-09-23T15:31:43Z</dcterms:modified>
</cp:coreProperties>
</file>